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L:\afdelingen\zorg\care\Team V&amp;V\Kwaliteitskader\2020\nacalculatie 2020\nacalculatie 2020 stukken\"/>
    </mc:Choice>
  </mc:AlternateContent>
  <xr:revisionPtr revIDLastSave="0" documentId="8_{4C75AD6C-4995-4936-AC7D-1CC3959948F0}" xr6:coauthVersionLast="44" xr6:coauthVersionMax="44" xr10:uidLastSave="{00000000-0000-0000-0000-000000000000}"/>
  <workbookProtection workbookAlgorithmName="SHA-512" workbookHashValue="rQniUIeNr+uNaZUVDwSkGXHTiSg6sxylCxiVOV4izxhLTv3ldfTA0ML6QbCS3NCPqlBc5148C2ujPWG9E1AS6A==" workbookSaltValue="yLobX8ZbvQeBR83XV9/TeQ==" workbookSpinCount="100000" lockStructure="1"/>
  <bookViews>
    <workbookView xWindow="-38510" yWindow="-2070" windowWidth="38620" windowHeight="21220" xr2:uid="{00000000-000D-0000-FFFF-FFFF00000000}"/>
  </bookViews>
  <sheets>
    <sheet name="Format versie 1.0.1" sheetId="16" r:id="rId1"/>
  </sheets>
  <externalReferences>
    <externalReference r:id="rId2"/>
  </externalReferences>
  <definedNames>
    <definedName name="_xlnm.Print_Area" localSheetId="0">'Format versie 1.0.1'!$A$1:$H$154</definedName>
    <definedName name="NR">[1]Voorblad!$I$12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6" l="1"/>
  <c r="G29" i="16" l="1"/>
  <c r="D124" i="16" l="1"/>
  <c r="H118" i="16"/>
  <c r="H119" i="16"/>
  <c r="H120" i="16"/>
  <c r="H121" i="16"/>
  <c r="H122" i="16"/>
  <c r="H117" i="16"/>
  <c r="F74" i="16" l="1"/>
  <c r="G74" i="16"/>
  <c r="C124" i="16" l="1"/>
  <c r="H108" i="16" s="1"/>
  <c r="B124" i="16"/>
  <c r="G72" i="16"/>
  <c r="H68" i="16"/>
  <c r="H124" i="16" l="1"/>
  <c r="F84" i="16"/>
  <c r="H67" i="16" l="1"/>
  <c r="F34" i="16" l="1"/>
  <c r="F29" i="16"/>
  <c r="G84" i="16" l="1"/>
  <c r="H77" i="16"/>
  <c r="G48" i="16" l="1"/>
  <c r="F48" i="16"/>
  <c r="G86" i="16" l="1"/>
  <c r="G124" i="16" l="1"/>
  <c r="F124" i="16"/>
  <c r="H111" i="16" s="1"/>
  <c r="E124" i="16"/>
  <c r="H110" i="16" s="1"/>
  <c r="G82" i="16"/>
  <c r="F82" i="16"/>
  <c r="H79" i="16"/>
  <c r="H78" i="16"/>
  <c r="F72" i="16"/>
  <c r="H63" i="16"/>
  <c r="H62" i="16"/>
  <c r="H60" i="16"/>
  <c r="G49" i="16"/>
  <c r="G50" i="16" s="1"/>
  <c r="G52" i="16" s="1"/>
  <c r="F49" i="16"/>
  <c r="F50" i="16" s="1"/>
  <c r="F52" i="16" s="1"/>
  <c r="F46" i="16"/>
  <c r="G34" i="16"/>
  <c r="G30" i="16"/>
  <c r="F30" i="16"/>
  <c r="H74" i="16" l="1"/>
  <c r="H84" i="16"/>
  <c r="G38" i="16"/>
  <c r="G54" i="16"/>
  <c r="F86" i="16"/>
  <c r="F38" i="16"/>
  <c r="F54" i="16"/>
  <c r="H52" i="16"/>
  <c r="H46" i="16"/>
  <c r="G110" i="16" l="1"/>
  <c r="H54" i="16"/>
  <c r="G103" i="16" s="1"/>
  <c r="H38" i="16"/>
  <c r="H103" i="16" s="1"/>
  <c r="H86" i="16"/>
  <c r="H88" i="16" l="1"/>
  <c r="H93" i="16" l="1"/>
  <c r="H89" i="16"/>
  <c r="H91" i="16" s="1"/>
  <c r="H104" i="16" l="1"/>
  <c r="H106" i="16" s="1"/>
  <c r="H113" i="16" s="1"/>
  <c r="H128" i="16" s="1"/>
  <c r="H130" i="16" s="1"/>
  <c r="H95" i="16"/>
  <c r="G104" i="16" s="1"/>
  <c r="G106" i="16" s="1"/>
  <c r="G113" i="16" s="1"/>
</calcChain>
</file>

<file path=xl/sharedStrings.xml><?xml version="1.0" encoding="utf-8"?>
<sst xmlns="http://schemas.openxmlformats.org/spreadsheetml/2006/main" count="170" uniqueCount="140">
  <si>
    <t>Loon SV</t>
  </si>
  <si>
    <t>Totaal</t>
  </si>
  <si>
    <t>Omzetcorrectie boekjaar (bijvoorbeeld niet verwerkte omzet door overproductie)</t>
  </si>
  <si>
    <t>Opbrengsten uit beschikbaarstelling/ detachering medewerkers</t>
  </si>
  <si>
    <t>Totale opbrengsten zorgprestaties en maatschappelijke ondersteuning</t>
  </si>
  <si>
    <t>Totale opbrengsten uit subsidies en overige opbrengsten</t>
  </si>
  <si>
    <t>Omzetcorrectie voorgaande jaren (bijvoorbeeld alsnog toegekende en verwerkte overproductie)</t>
  </si>
  <si>
    <t>Procentuele afwijking</t>
  </si>
  <si>
    <t>Toelichting vereist?</t>
  </si>
  <si>
    <t>Afwijking verantwoording(en) zorgkantoor van rondrekening</t>
  </si>
  <si>
    <t>Toelichting (verplicht bij procentule afwijking van &gt;10%)</t>
  </si>
  <si>
    <t>Bruto opbrengst andere zorgprestaties en maatschappelijke ondersteuning, inclusief overproductie</t>
  </si>
  <si>
    <t>Opbrengsten uit andere prestaties met overwegend* directe arbeid</t>
  </si>
  <si>
    <t>Andere opbrengsten, niet met overwegend* directe arbeid</t>
  </si>
  <si>
    <t>Zorgaanbieder</t>
  </si>
  <si>
    <t>Volledige naam zorgaanbieder</t>
  </si>
  <si>
    <t>Plaatsnaam</t>
  </si>
  <si>
    <t>Volledige naam contactpersoon</t>
  </si>
  <si>
    <t>Telefoonnummer contactpersoon</t>
  </si>
  <si>
    <t>E-mailadres contactpersoon</t>
  </si>
  <si>
    <t>Zorgkantoor/ zorgkantoren</t>
  </si>
  <si>
    <t>Nza-nummer</t>
  </si>
  <si>
    <t>NZa-nummer</t>
  </si>
  <si>
    <t>Waarmerk accountant voor identificatiedoeleinden</t>
  </si>
  <si>
    <t>Naam ondertekenaar</t>
  </si>
  <si>
    <t>Functie</t>
  </si>
  <si>
    <t>Plaats en datum</t>
  </si>
  <si>
    <t>Naam zorgkantoor 1</t>
  </si>
  <si>
    <t>Naam zorgkantoor 2</t>
  </si>
  <si>
    <t>Naam zorgkantoor 3</t>
  </si>
  <si>
    <t>Naam zorgkantoor 4</t>
  </si>
  <si>
    <t>Naam zorgkantoor 5</t>
  </si>
  <si>
    <t>Naam zorgkantoor 6</t>
  </si>
  <si>
    <t>Handtekening</t>
  </si>
  <si>
    <t>TOELICHTING</t>
  </si>
  <si>
    <t>berekende bedragen en aantallen. Deze toelichting</t>
  </si>
  <si>
    <t>valt buiten het afdrukbereik van de rondrekening.</t>
  </si>
  <si>
    <t>Hieronder is per regel, indien relevant, een toelichting gegeven</t>
  </si>
  <si>
    <t>op de door de zorgaanbieder in te vullen gegevens of de</t>
  </si>
  <si>
    <t>Over te nemen vanuit de verzamelloonstaat 2018</t>
  </si>
  <si>
    <t>* Onder "overwegend" wordt hier verstaan: meer dan 50%.</t>
  </si>
  <si>
    <t>Opslag werkgeverslasten</t>
  </si>
  <si>
    <t>In aanmerking te nemen loonkosten</t>
  </si>
  <si>
    <t>Aantal SV-dagen</t>
  </si>
  <si>
    <t>n.v.t.</t>
  </si>
  <si>
    <t>Mutatie in € </t>
  </si>
  <si>
    <t>Mutatie in fte</t>
  </si>
  <si>
    <t>In aanmerking te nemen kosten inhuur</t>
  </si>
  <si>
    <t>In aanmerking te nemen inhuur in uren</t>
  </si>
  <si>
    <t>Aantal uren inhuur medewerkers voor het primaire zorgproces</t>
  </si>
  <si>
    <t>Aantal uren onderaannemers voor het primaire zorgproces</t>
  </si>
  <si>
    <t>In aanmerking te nemen inhuur in fte</t>
  </si>
  <si>
    <t>Normatief berekend aan de hand van de post "In aanmerking te nemen inhuur in uren" à 1.500 uur per jaar</t>
  </si>
  <si>
    <t>Aansluiting op (concept) jaarrekening (Totale opbrengsten uit zorgprestaties en maatschappelijke ondersteuning)</t>
  </si>
  <si>
    <t>Aansluiting op (concept) jaarrekening (Totale opbrengsten uit subsidies en overige opbrengsten)</t>
  </si>
  <si>
    <t>Over te nemen vanuit de (concept) jaarrekening en/of de administratie, verhoogd met de niet als opbrengst verwerkte overproductie</t>
  </si>
  <si>
    <t>Over te nemen vanuit de (concept) jaarrekening en/of de administratie</t>
  </si>
  <si>
    <t>In aanmerking te nemen opbrengsten zorgprestaties en maatschappelijke ondersteuning</t>
  </si>
  <si>
    <t>In aanmerking te nemen omzet</t>
  </si>
  <si>
    <t>In aanmerking te nemen omzetstijging</t>
  </si>
  <si>
    <t>Dit is het percentage voor de normatieve stijging van de loonkosten en kosten inhuur</t>
  </si>
  <si>
    <t>In aanmerking te nemen mutatie fte's en loonkosten/ kosten inhuur</t>
  </si>
  <si>
    <t>Af: normatieve mutatie op basis van de in aanmerking te nemen omzetstijging</t>
  </si>
  <si>
    <t>Normatief berekend aan de hand van de verhouding SV-dagen/fte 2018</t>
  </si>
  <si>
    <t>In aanmerking te nemen personeelsformatie in fte</t>
  </si>
  <si>
    <t>In € </t>
  </si>
  <si>
    <t>In fte</t>
  </si>
  <si>
    <t>Zie opstelling hieronder</t>
  </si>
  <si>
    <t>Zie voor het bedrag de opstelling hieronder. Het aantal fte is berekend door het bedrag te delen door de gemiddelde kosten per fte in 2018</t>
  </si>
  <si>
    <t>Recapitulatie rondrekening</t>
  </si>
  <si>
    <t>naar waarheid en in overeenstemming met de administratie van de zorgaanbieder is opgesteld.</t>
  </si>
  <si>
    <t>In aanmerking te nemen correctiefactor voor indexering materiële kostencomponent</t>
  </si>
  <si>
    <t>Totaal in aanmerking te nemen loonkosten en kosten inhuur</t>
  </si>
  <si>
    <t>Mutatie loonkosten en kosten inhuur</t>
  </si>
  <si>
    <t>Mutatie personeelsformatie en formatie inhuur</t>
  </si>
  <si>
    <t>Totaal in aanmerking te nemen personeelsformatie en formatie inhuur</t>
  </si>
  <si>
    <t>Mutatie omzet</t>
  </si>
  <si>
    <t>Mutatie personeelskosten en personeelsformatie</t>
  </si>
  <si>
    <t>Kosten inhuur (exclusief kosten onderaannemers) voor het primaire zorgproces</t>
  </si>
  <si>
    <t>Kosten onderaannemers voor het primaire zorgproces</t>
  </si>
  <si>
    <t>Zorgaanbieders</t>
  </si>
  <si>
    <t>In aanmerking te nemen opbrengsten uit subsidies en overige opbrengsten 2020</t>
  </si>
  <si>
    <t>Normatief berekend aan de hand van de post "Kosten onderaannemers ….", € 50.000 per fte (2018) resp. € 52.500 per fte (2020) à 1.500 uur per jaar</t>
  </si>
  <si>
    <t xml:space="preserve">Totaalbedrag overige nacalculeerbare kosten Wlz </t>
  </si>
  <si>
    <t>In aanmerking te nemen correctiefactor voor indexering personele kostencomponent</t>
  </si>
  <si>
    <t>Over te nemen vanuit de Nacalculatie Wlz</t>
  </si>
  <si>
    <t>In aanmerking te nemen omzetsmutatie en correctiefactor t.b.v. normatieve mutatie in €</t>
  </si>
  <si>
    <t>In aanmerking te nemen omzetmutatie en correctiefactor t.b.v. normatieve mutatie in fte</t>
  </si>
  <si>
    <t>Bij: compensatie doelmatigheidswinst afbouw PNIL in €</t>
  </si>
  <si>
    <t>Dit is normatief bepaald op basis van de indexering 2019 en 2020 van de Wlz-tarieven door de Nza</t>
  </si>
  <si>
    <t>Een deel van de (mutatie in de) "Totaal in aanmerking te nemen loonkosten en inhuur" kan deel uitmaken van de "Andere investeringen" in het begrotings- en verantwoordingsmodel. Om een dubbeltelling in de rondrekening te voorkomen, moet dit deel dan hier als negatief bedrag worden opgevoerd.</t>
  </si>
  <si>
    <t>RONDREKENING KWALITEITSBUDGET VERPLEEGHUISZORG EN CORONA-COMPENSATIE OP TOTAALNIVEAU 2020</t>
  </si>
  <si>
    <t>Door ondertekening van deze rondrekening verklaart de raad van/ het bestuur van de zorgaanbieder dat de rondrekening kwaliteitsbudget verpleeghuiszorg en corona-compensatie op totaalniveau 2020</t>
  </si>
  <si>
    <t>Normatief berekend aan de hand van de post "Kosten inhuur ….", € 50.000 per fte (2018) resp. € 52.500 per fte (2020) à 1.500 uur per jaar</t>
  </si>
  <si>
    <t>Kosten zorgbonus</t>
  </si>
  <si>
    <t>Opbrengsten uit subsidie zorgbonus</t>
  </si>
  <si>
    <t>Opbrengsten uit andere subsidies voor overwegend* directe arbeid</t>
  </si>
  <si>
    <t>Dit betreft de kosten PNIL (exclusief onderaannemers en zorgbonus) voor zover die direct toewijsbaar zijn aan het primaire zorgproces.</t>
  </si>
  <si>
    <t>De zorgbonus wordt hierin niet meegeteld.</t>
  </si>
  <si>
    <t>De subsidie voor de zorgbonus wordt hierin niet meegeteld.</t>
  </si>
  <si>
    <t>Dit betreft de kosten van onderaannemers (exclusief zorgbonus) voor zover die direct toewijsbaar zijn aan het primaire zorgproces.</t>
  </si>
  <si>
    <t>Af: positief effect uit herijking tarieven 2020 (negatief bedrag invoeren), zie toelichting kolom H</t>
  </si>
  <si>
    <t>Referentiejaar 2018</t>
  </si>
  <si>
    <t>Deze rondrekening gaat conform de vigerende regelingen en afspraken uit van een vergelijk met referentiejaar 2018.</t>
  </si>
  <si>
    <t>Over te nemen vanuit de rondrekening 2019</t>
  </si>
  <si>
    <t>Verantwoording kwaliteitsbudget en corona-compensatie zorgkantoor 1</t>
  </si>
  <si>
    <t>Verantwoording kwaliteitsbudget en corona-compensatie zorgkantoor 2</t>
  </si>
  <si>
    <t>Verantwoording kwaliteitsbudget en corona-compensatie zorgkantoor 3</t>
  </si>
  <si>
    <t>Verantwoording kwaliteitsbudget en corona-compensatie zorgkantoor 4</t>
  </si>
  <si>
    <t>Verantwoording kwaliteitsbudget en corona-compensatie zorgkantoor 5</t>
  </si>
  <si>
    <t>Verantwoording kwaliteitsbudget en corona-compensatie zorgkantoor 6</t>
  </si>
  <si>
    <t>Totaal verantwoord kwaliteitsbudget en corona-compensatie</t>
  </si>
  <si>
    <t>Af: andere investeringen (kwaliteitsbudget) die begrepen zijn in de post Totaal in aanmerking te nemen loonkosten en inhuur</t>
  </si>
  <si>
    <t>Totaal besteding kwaliteitsbudget (exclusief andere investeringen en gemotiveerde aanpassing) en personele meerkosten corona</t>
  </si>
  <si>
    <t>Totaal rondrekening kwaliteitsbudget (inclusief andere investeringen en gemotiveerde aanpassing)  en totale meerkosten Wlz inzake corona</t>
  </si>
  <si>
    <t xml:space="preserve">Loon SV, over te nemen vanuit verzamelloonstaat. </t>
  </si>
  <si>
    <t>Bedrag dient als volgt berekend te worden: (tarief 2020 -/- tarief 2018) * volume 2019. NB1: bij compensatie vanwege negatief effect tariefherijking niets invullen. NB2: Er is gekozen voor het volume 2019, omdat het volume 2020 veelal niet representatief is vanwege corona</t>
  </si>
  <si>
    <t>Aansluiten op de (voorlopig) overeengekomen c.q. berekende corona-compensatie 2020.</t>
  </si>
  <si>
    <t>Compensatie materiële meerkosten corona</t>
  </si>
  <si>
    <t>Compensatie personele meerkosten corona niet-Wlz</t>
  </si>
  <si>
    <t>Continuïteitsbijdrage/omzetgarantie corona-compensatie</t>
  </si>
  <si>
    <t>Af: nog niet in de jaarrekening 2020 verwerkte corona-compensatie 2020</t>
  </si>
  <si>
    <t>Totaalbedrag Wlz-productie (inclusief overproductie)</t>
  </si>
  <si>
    <t>Verantwoording(en) zorgkantoor inzake kwaliteitsbudget en corona-compensatie (Vektis portaal)</t>
  </si>
  <si>
    <t>Totaal andere investeringen (kwaliteitsbudget) inclusief materiële meerkosten Wlz inzake corona (beschermingsmiddelen etc.)</t>
  </si>
  <si>
    <t>Dit betreft de kosten van de bonus (incl. eindheffing) voor zowel personeel als niet-personeel.</t>
  </si>
  <si>
    <t>Gemiddelde personele bezetting in 2018 fte volgens de rondrekening 2019</t>
  </si>
  <si>
    <t>Opbrengst kwaliteitsbudget verpleeghuiszorg en compensatie personele meerkosten corona Wlz</t>
  </si>
  <si>
    <t>Compensatie afbouw PNIL</t>
  </si>
  <si>
    <t>(bedragen overnemen vanuit Vektis portaal)</t>
  </si>
  <si>
    <t>In kolom F de generieke compensatie doelmatigheidswinst afbouw PNIL en in kolom E alle maatwerk gemotiveerde aanpassingen verantwoorden</t>
  </si>
  <si>
    <t>Bij: gemotiveerde afwijkingen</t>
  </si>
  <si>
    <t xml:space="preserve">Bij ‘ja’ (in cel H130) moet worden toegelicht in regel 133, bij ‘nee’ niet. </t>
  </si>
  <si>
    <t>Totaal personeelskosten (incl. cliëntenmix correctie, compensatie afbouw PNIL en gemotiveerde afwijking)</t>
  </si>
  <si>
    <t xml:space="preserve">Extra investeringen </t>
  </si>
  <si>
    <t>Compensatiecomponent (herijking basistarief 2018)</t>
  </si>
  <si>
    <t>Gemotiveerde afwijkingen</t>
  </si>
  <si>
    <t>Cliëntenmix correctie</t>
  </si>
  <si>
    <t xml:space="preserve">De opslag voor werkgeverslasten en overige personeelskosten in relatie tot het loon SV (gecorrigeerd voor het werknemersdeel van de pensioenpremie) is  voor 2018 normatief bepaald op 37,9% en voor 2020 op 39,8%. Deze percentages zijn inclusief 4% voor overige personeelskosten. </t>
  </si>
  <si>
    <t>Versie: 1.0.1 d.d. 2 maart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</si>
</sst>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_ &quot;€&quot;\ * #,##0_ ;_ &quot;€&quot;\ * \-#,##0_ ;_ &quot;€&quot;\ * &quot;-&quot;??_ ;_ @_ "/>
    <numFmt numFmtId="166" formatCode="0.000%"/>
    <numFmt numFmtId="167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AF7D"/>
        <bgColor indexed="64"/>
      </patternFill>
    </fill>
    <fill>
      <patternFill patternType="solid">
        <fgColor rgb="FFA8C6E8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3" fillId="4" borderId="11" xfId="0" applyFont="1" applyFill="1" applyBorder="1"/>
    <xf numFmtId="0" fontId="3" fillId="4" borderId="0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4" borderId="1" xfId="0" applyFont="1" applyFill="1" applyBorder="1"/>
    <xf numFmtId="0" fontId="3" fillId="4" borderId="17" xfId="0" applyFont="1" applyFill="1" applyBorder="1"/>
    <xf numFmtId="43" fontId="3" fillId="0" borderId="0" xfId="1" applyFont="1" applyBorder="1" applyProtection="1"/>
    <xf numFmtId="43" fontId="3" fillId="0" borderId="9" xfId="1" applyFont="1" applyBorder="1" applyProtection="1"/>
    <xf numFmtId="43" fontId="7" fillId="3" borderId="0" xfId="1" applyFont="1" applyFill="1" applyBorder="1" applyProtection="1"/>
    <xf numFmtId="43" fontId="7" fillId="3" borderId="9" xfId="1" applyFont="1" applyFill="1" applyBorder="1" applyProtection="1"/>
    <xf numFmtId="0" fontId="7" fillId="3" borderId="9" xfId="0" applyFont="1" applyFill="1" applyBorder="1" applyProtection="1"/>
    <xf numFmtId="43" fontId="7" fillId="0" borderId="0" xfId="1" applyFont="1" applyFill="1" applyBorder="1" applyProtection="1"/>
    <xf numFmtId="43" fontId="2" fillId="0" borderId="0" xfId="1" applyFont="1" applyBorder="1" applyAlignment="1" applyProtection="1">
      <alignment horizontal="center"/>
    </xf>
    <xf numFmtId="0" fontId="3" fillId="0" borderId="0" xfId="0" applyFont="1" applyBorder="1" applyProtection="1"/>
    <xf numFmtId="44" fontId="3" fillId="0" borderId="0" xfId="8" applyFont="1" applyFill="1" applyBorder="1" applyProtection="1"/>
    <xf numFmtId="44" fontId="3" fillId="0" borderId="0" xfId="8" applyFont="1" applyBorder="1" applyProtection="1"/>
    <xf numFmtId="43" fontId="3" fillId="0" borderId="0" xfId="1" applyFont="1" applyBorder="1" applyAlignment="1" applyProtection="1">
      <alignment horizontal="right"/>
    </xf>
    <xf numFmtId="43" fontId="2" fillId="0" borderId="0" xfId="1" applyFont="1" applyBorder="1" applyProtection="1"/>
    <xf numFmtId="0" fontId="7" fillId="0" borderId="0" xfId="0" applyFont="1" applyFill="1" applyBorder="1" applyProtection="1"/>
    <xf numFmtId="43" fontId="2" fillId="0" borderId="0" xfId="1" quotePrefix="1" applyFont="1" applyBorder="1" applyAlignment="1" applyProtection="1">
      <alignment horizontal="center"/>
    </xf>
    <xf numFmtId="43" fontId="3" fillId="0" borderId="0" xfId="1" applyFont="1" applyFill="1" applyBorder="1" applyProtection="1"/>
    <xf numFmtId="165" fontId="3" fillId="0" borderId="0" xfId="8" applyNumberFormat="1" applyFont="1" applyFill="1" applyBorder="1" applyProtection="1"/>
    <xf numFmtId="0" fontId="3" fillId="0" borderId="0" xfId="0" applyFont="1" applyBorder="1" applyAlignment="1" applyProtection="1">
      <alignment horizontal="right"/>
    </xf>
    <xf numFmtId="165" fontId="4" fillId="0" borderId="0" xfId="8" applyNumberFormat="1" applyFont="1" applyBorder="1" applyProtection="1"/>
    <xf numFmtId="43" fontId="4" fillId="0" borderId="0" xfId="1" applyFont="1" applyBorder="1" applyProtection="1"/>
    <xf numFmtId="167" fontId="2" fillId="0" borderId="0" xfId="1" quotePrefix="1" applyNumberFormat="1" applyFont="1" applyBorder="1" applyAlignment="1" applyProtection="1">
      <alignment horizontal="center" wrapText="1"/>
    </xf>
    <xf numFmtId="43" fontId="3" fillId="0" borderId="0" xfId="1" applyFont="1" applyBorder="1" applyAlignment="1" applyProtection="1">
      <alignment vertical="top"/>
    </xf>
    <xf numFmtId="44" fontId="3" fillId="0" borderId="0" xfId="8" applyFont="1" applyFill="1" applyBorder="1" applyAlignment="1" applyProtection="1">
      <alignment vertical="top"/>
    </xf>
    <xf numFmtId="43" fontId="11" fillId="0" borderId="0" xfId="1" applyFont="1" applyBorder="1" applyProtection="1"/>
    <xf numFmtId="44" fontId="11" fillId="0" borderId="0" xfId="8" applyFont="1" applyBorder="1" applyProtection="1"/>
    <xf numFmtId="0" fontId="3" fillId="4" borderId="24" xfId="0" applyNumberFormat="1" applyFont="1" applyFill="1" applyBorder="1" applyProtection="1">
      <protection locked="0"/>
    </xf>
    <xf numFmtId="0" fontId="3" fillId="4" borderId="25" xfId="0" applyNumberFormat="1" applyFont="1" applyFill="1" applyBorder="1" applyProtection="1">
      <protection locked="0"/>
    </xf>
    <xf numFmtId="0" fontId="3" fillId="0" borderId="5" xfId="1" applyNumberFormat="1" applyFont="1" applyBorder="1" applyProtection="1"/>
    <xf numFmtId="0" fontId="3" fillId="4" borderId="5" xfId="1" applyNumberFormat="1" applyFont="1" applyFill="1" applyBorder="1" applyProtection="1">
      <protection locked="0"/>
    </xf>
    <xf numFmtId="0" fontId="3" fillId="4" borderId="27" xfId="1" applyNumberFormat="1" applyFont="1" applyFill="1" applyBorder="1" applyProtection="1">
      <protection locked="0"/>
    </xf>
    <xf numFmtId="0" fontId="3" fillId="0" borderId="8" xfId="1" applyNumberFormat="1" applyFont="1" applyBorder="1" applyProtection="1"/>
    <xf numFmtId="0" fontId="6" fillId="3" borderId="5" xfId="1" applyNumberFormat="1" applyFont="1" applyFill="1" applyBorder="1" applyProtection="1"/>
    <xf numFmtId="0" fontId="8" fillId="3" borderId="8" xfId="1" applyNumberFormat="1" applyFont="1" applyFill="1" applyBorder="1" applyProtection="1"/>
    <xf numFmtId="0" fontId="8" fillId="0" borderId="5" xfId="1" applyNumberFormat="1" applyFont="1" applyFill="1" applyBorder="1" applyProtection="1"/>
    <xf numFmtId="0" fontId="9" fillId="0" borderId="5" xfId="1" applyNumberFormat="1" applyFont="1" applyFill="1" applyBorder="1" applyProtection="1"/>
    <xf numFmtId="0" fontId="3" fillId="0" borderId="5" xfId="1" applyNumberFormat="1" applyFont="1" applyBorder="1" applyAlignment="1" applyProtection="1">
      <alignment vertical="top"/>
    </xf>
    <xf numFmtId="0" fontId="4" fillId="0" borderId="5" xfId="1" applyNumberFormat="1" applyFont="1" applyBorder="1" applyProtection="1"/>
    <xf numFmtId="0" fontId="2" fillId="0" borderId="5" xfId="1" applyNumberFormat="1" applyFont="1" applyBorder="1" applyProtection="1"/>
    <xf numFmtId="0" fontId="5" fillId="0" borderId="5" xfId="1" applyNumberFormat="1" applyFont="1" applyBorder="1" applyProtection="1"/>
    <xf numFmtId="0" fontId="3" fillId="0" borderId="5" xfId="0" applyNumberFormat="1" applyFont="1" applyBorder="1" applyProtection="1"/>
    <xf numFmtId="0" fontId="3" fillId="5" borderId="5" xfId="1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165" fontId="3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vertical="top"/>
    </xf>
    <xf numFmtId="165" fontId="3" fillId="0" borderId="0" xfId="1" applyNumberFormat="1" applyFont="1" applyBorder="1" applyAlignment="1" applyProtection="1">
      <alignment horizontal="right"/>
    </xf>
    <xf numFmtId="165" fontId="2" fillId="0" borderId="0" xfId="8" applyNumberFormat="1" applyFont="1" applyBorder="1" applyProtection="1"/>
    <xf numFmtId="49" fontId="3" fillId="4" borderId="15" xfId="1" applyNumberFormat="1" applyFont="1" applyFill="1" applyBorder="1" applyProtection="1">
      <protection locked="0"/>
    </xf>
    <xf numFmtId="49" fontId="3" fillId="4" borderId="17" xfId="1" applyNumberFormat="1" applyFont="1" applyFill="1" applyBorder="1" applyProtection="1">
      <protection locked="0"/>
    </xf>
    <xf numFmtId="0" fontId="4" fillId="0" borderId="0" xfId="0" applyNumberFormat="1" applyFont="1" applyProtection="1"/>
    <xf numFmtId="0" fontId="3" fillId="0" borderId="0" xfId="0" applyFont="1" applyProtection="1"/>
    <xf numFmtId="0" fontId="3" fillId="0" borderId="0" xfId="0" applyNumberFormat="1" applyFont="1" applyProtection="1"/>
    <xf numFmtId="0" fontId="3" fillId="0" borderId="0" xfId="1" applyNumberFormat="1" applyFont="1" applyProtection="1"/>
    <xf numFmtId="43" fontId="3" fillId="0" borderId="0" xfId="1" applyFont="1" applyProtection="1"/>
    <xf numFmtId="0" fontId="4" fillId="0" borderId="0" xfId="1" applyNumberFormat="1" applyFont="1" applyProtection="1"/>
    <xf numFmtId="0" fontId="3" fillId="0" borderId="0" xfId="0" applyFont="1" applyFill="1" applyProtection="1"/>
    <xf numFmtId="0" fontId="6" fillId="3" borderId="18" xfId="0" applyNumberFormat="1" applyFont="1" applyFill="1" applyBorder="1" applyProtection="1"/>
    <xf numFmtId="0" fontId="6" fillId="3" borderId="12" xfId="0" applyFont="1" applyFill="1" applyBorder="1" applyProtection="1"/>
    <xf numFmtId="0" fontId="6" fillId="3" borderId="13" xfId="0" applyFont="1" applyFill="1" applyBorder="1" applyProtection="1"/>
    <xf numFmtId="0" fontId="6" fillId="3" borderId="14" xfId="0" applyFont="1" applyFill="1" applyBorder="1" applyProtection="1"/>
    <xf numFmtId="0" fontId="4" fillId="2" borderId="5" xfId="1" applyNumberFormat="1" applyFont="1" applyFill="1" applyBorder="1" applyProtection="1"/>
    <xf numFmtId="0" fontId="3" fillId="2" borderId="6" xfId="0" applyFont="1" applyFill="1" applyBorder="1" applyProtection="1"/>
    <xf numFmtId="0" fontId="4" fillId="2" borderId="8" xfId="1" applyNumberFormat="1" applyFont="1" applyFill="1" applyBorder="1" applyProtection="1"/>
    <xf numFmtId="0" fontId="3" fillId="2" borderId="10" xfId="0" applyFont="1" applyFill="1" applyBorder="1" applyProtection="1"/>
    <xf numFmtId="165" fontId="3" fillId="0" borderId="1" xfId="8" applyNumberFormat="1" applyFont="1" applyFill="1" applyBorder="1" applyProtection="1"/>
    <xf numFmtId="165" fontId="2" fillId="0" borderId="1" xfId="8" applyNumberFormat="1" applyFont="1" applyFill="1" applyBorder="1" applyProtection="1"/>
    <xf numFmtId="9" fontId="3" fillId="0" borderId="0" xfId="0" applyNumberFormat="1" applyFont="1" applyProtection="1"/>
    <xf numFmtId="9" fontId="3" fillId="0" borderId="0" xfId="2" applyFont="1" applyProtection="1"/>
    <xf numFmtId="164" fontId="3" fillId="0" borderId="0" xfId="2" applyNumberFormat="1" applyFont="1" applyFill="1" applyBorder="1" applyProtection="1"/>
    <xf numFmtId="43" fontId="3" fillId="0" borderId="0" xfId="1" applyFont="1" applyFill="1" applyBorder="1" applyAlignment="1" applyProtection="1">
      <alignment horizontal="center"/>
    </xf>
    <xf numFmtId="43" fontId="3" fillId="0" borderId="9" xfId="1" applyFont="1" applyBorder="1" applyAlignment="1" applyProtection="1">
      <alignment horizontal="right"/>
    </xf>
    <xf numFmtId="0" fontId="2" fillId="0" borderId="2" xfId="1" applyNumberFormat="1" applyFont="1" applyBorder="1" applyProtection="1"/>
    <xf numFmtId="43" fontId="3" fillId="0" borderId="3" xfId="1" applyFont="1" applyBorder="1" applyProtection="1"/>
    <xf numFmtId="0" fontId="4" fillId="2" borderId="5" xfId="2" applyNumberFormat="1" applyFont="1" applyFill="1" applyBorder="1" applyProtection="1"/>
    <xf numFmtId="0" fontId="3" fillId="0" borderId="5" xfId="1" applyNumberFormat="1" applyFont="1" applyFill="1" applyBorder="1" applyProtection="1"/>
    <xf numFmtId="43" fontId="3" fillId="0" borderId="0" xfId="1" applyNumberFormat="1" applyFont="1" applyFill="1" applyBorder="1" applyAlignment="1" applyProtection="1">
      <alignment horizontal="right"/>
    </xf>
    <xf numFmtId="43" fontId="2" fillId="0" borderId="1" xfId="1" applyNumberFormat="1" applyFont="1" applyFill="1" applyBorder="1" applyAlignment="1" applyProtection="1">
      <alignment horizontal="right"/>
    </xf>
    <xf numFmtId="43" fontId="2" fillId="0" borderId="1" xfId="1" applyFont="1" applyFill="1" applyBorder="1" applyProtection="1"/>
    <xf numFmtId="43" fontId="4" fillId="0" borderId="0" xfId="1" applyFont="1" applyBorder="1" applyAlignment="1" applyProtection="1">
      <alignment horizontal="center"/>
    </xf>
    <xf numFmtId="43" fontId="2" fillId="0" borderId="1" xfId="1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/>
    </xf>
    <xf numFmtId="0" fontId="4" fillId="2" borderId="5" xfId="1" applyNumberFormat="1" applyFont="1" applyFill="1" applyBorder="1" applyAlignment="1" applyProtection="1">
      <alignment vertical="top" wrapText="1"/>
    </xf>
    <xf numFmtId="0" fontId="3" fillId="0" borderId="5" xfId="1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3" fontId="2" fillId="0" borderId="0" xfId="1" applyFont="1" applyBorder="1" applyAlignment="1" applyProtection="1">
      <alignment horizontal="right" vertical="top"/>
    </xf>
    <xf numFmtId="43" fontId="2" fillId="0" borderId="0" xfId="1" applyFont="1" applyBorder="1" applyAlignment="1" applyProtection="1">
      <alignment vertical="top"/>
    </xf>
    <xf numFmtId="43" fontId="3" fillId="0" borderId="0" xfId="1" applyNumberFormat="1" applyFont="1" applyFill="1" applyBorder="1" applyAlignment="1" applyProtection="1">
      <alignment horizontal="right" vertical="top"/>
    </xf>
    <xf numFmtId="165" fontId="3" fillId="0" borderId="1" xfId="8" applyNumberFormat="1" applyFont="1" applyBorder="1" applyProtection="1"/>
    <xf numFmtId="165" fontId="3" fillId="0" borderId="0" xfId="8" applyNumberFormat="1" applyFont="1" applyBorder="1" applyProtection="1"/>
    <xf numFmtId="44" fontId="2" fillId="0" borderId="0" xfId="8" applyFont="1" applyBorder="1" applyProtection="1"/>
    <xf numFmtId="43" fontId="10" fillId="0" borderId="0" xfId="1" applyFont="1" applyBorder="1" applyProtection="1"/>
    <xf numFmtId="44" fontId="10" fillId="0" borderId="0" xfId="8" applyFont="1" applyBorder="1" applyProtection="1"/>
    <xf numFmtId="166" fontId="2" fillId="0" borderId="0" xfId="2" applyNumberFormat="1" applyFont="1" applyFill="1" applyBorder="1" applyAlignment="1" applyProtection="1">
      <alignment horizontal="right"/>
    </xf>
    <xf numFmtId="43" fontId="10" fillId="0" borderId="0" xfId="1" applyNumberFormat="1" applyFont="1" applyFill="1" applyBorder="1" applyProtection="1"/>
    <xf numFmtId="43" fontId="10" fillId="0" borderId="0" xfId="1" applyFont="1" applyFill="1" applyBorder="1" applyProtection="1"/>
    <xf numFmtId="0" fontId="4" fillId="0" borderId="8" xfId="1" applyNumberFormat="1" applyFont="1" applyBorder="1" applyProtection="1"/>
    <xf numFmtId="10" fontId="10" fillId="0" borderId="9" xfId="2" applyNumberFormat="1" applyFont="1" applyFill="1" applyBorder="1" applyProtection="1"/>
    <xf numFmtId="10" fontId="2" fillId="0" borderId="9" xfId="2" applyNumberFormat="1" applyFont="1" applyBorder="1" applyProtection="1"/>
    <xf numFmtId="0" fontId="3" fillId="0" borderId="5" xfId="0" applyNumberFormat="1" applyFont="1" applyFill="1" applyBorder="1" applyProtection="1"/>
    <xf numFmtId="43" fontId="4" fillId="0" borderId="0" xfId="1" applyNumberFormat="1" applyFont="1" applyFill="1" applyBorder="1" applyAlignment="1" applyProtection="1">
      <alignment horizontal="right"/>
    </xf>
    <xf numFmtId="43" fontId="4" fillId="0" borderId="0" xfId="1" applyFont="1" applyFill="1" applyBorder="1" applyProtection="1"/>
    <xf numFmtId="43" fontId="2" fillId="0" borderId="0" xfId="1" applyNumberFormat="1" applyFont="1" applyFill="1" applyBorder="1" applyAlignment="1" applyProtection="1">
      <alignment horizontal="right"/>
    </xf>
    <xf numFmtId="0" fontId="4" fillId="2" borderId="5" xfId="1" applyNumberFormat="1" applyFont="1" applyFill="1" applyBorder="1" applyAlignment="1" applyProtection="1"/>
    <xf numFmtId="0" fontId="4" fillId="2" borderId="5" xfId="1" applyNumberFormat="1" applyFont="1" applyFill="1" applyBorder="1" applyAlignment="1" applyProtection="1">
      <alignment wrapText="1"/>
    </xf>
    <xf numFmtId="0" fontId="10" fillId="2" borderId="6" xfId="0" applyFont="1" applyFill="1" applyBorder="1" applyProtection="1"/>
    <xf numFmtId="0" fontId="10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165" fontId="2" fillId="0" borderId="0" xfId="8" applyNumberFormat="1" applyFont="1" applyProtection="1"/>
    <xf numFmtId="165" fontId="3" fillId="0" borderId="0" xfId="8" applyNumberFormat="1" applyFont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165" fontId="2" fillId="0" borderId="0" xfId="8" applyNumberFormat="1" applyFont="1" applyBorder="1" applyAlignment="1" applyProtection="1">
      <alignment vertical="top"/>
    </xf>
    <xf numFmtId="0" fontId="11" fillId="0" borderId="0" xfId="0" applyFont="1" applyProtection="1"/>
    <xf numFmtId="0" fontId="3" fillId="0" borderId="0" xfId="0" applyFont="1" applyAlignment="1" applyProtection="1">
      <alignment vertical="top"/>
    </xf>
    <xf numFmtId="0" fontId="4" fillId="2" borderId="5" xfId="2" applyNumberFormat="1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vertical="top"/>
    </xf>
    <xf numFmtId="0" fontId="8" fillId="3" borderId="26" xfId="1" applyNumberFormat="1" applyFont="1" applyFill="1" applyBorder="1" applyProtection="1"/>
    <xf numFmtId="43" fontId="6" fillId="3" borderId="14" xfId="1" applyFont="1" applyFill="1" applyBorder="1" applyProtection="1"/>
    <xf numFmtId="0" fontId="13" fillId="0" borderId="2" xfId="0" applyNumberFormat="1" applyFont="1" applyBorder="1" applyProtection="1"/>
    <xf numFmtId="0" fontId="5" fillId="2" borderId="2" xfId="1" applyNumberFormat="1" applyFont="1" applyFill="1" applyBorder="1" applyProtection="1"/>
    <xf numFmtId="0" fontId="3" fillId="2" borderId="4" xfId="0" applyFont="1" applyFill="1" applyBorder="1" applyProtection="1"/>
    <xf numFmtId="0" fontId="14" fillId="0" borderId="5" xfId="0" applyNumberFormat="1" applyFont="1" applyBorder="1" applyProtection="1"/>
    <xf numFmtId="0" fontId="8" fillId="3" borderId="23" xfId="0" applyNumberFormat="1" applyFont="1" applyFill="1" applyBorder="1" applyProtection="1"/>
    <xf numFmtId="165" fontId="3" fillId="0" borderId="0" xfId="8" applyNumberFormat="1" applyFont="1" applyFill="1" applyBorder="1" applyAlignment="1" applyProtection="1">
      <alignment vertical="top"/>
    </xf>
    <xf numFmtId="165" fontId="4" fillId="0" borderId="21" xfId="8" applyNumberFormat="1" applyFont="1" applyFill="1" applyBorder="1" applyProtection="1"/>
    <xf numFmtId="165" fontId="3" fillId="0" borderId="21" xfId="8" applyNumberFormat="1" applyFont="1" applyFill="1" applyBorder="1" applyProtection="1"/>
    <xf numFmtId="165" fontId="2" fillId="0" borderId="28" xfId="8" applyNumberFormat="1" applyFont="1" applyFill="1" applyBorder="1" applyProtection="1"/>
    <xf numFmtId="43" fontId="4" fillId="0" borderId="21" xfId="1" applyNumberFormat="1" applyFont="1" applyFill="1" applyBorder="1" applyProtection="1"/>
    <xf numFmtId="43" fontId="4" fillId="0" borderId="21" xfId="1" applyFont="1" applyFill="1" applyBorder="1" applyProtection="1"/>
    <xf numFmtId="0" fontId="3" fillId="0" borderId="0" xfId="0" applyFont="1" applyFill="1" applyBorder="1" applyProtection="1"/>
    <xf numFmtId="43" fontId="2" fillId="0" borderId="21" xfId="1" applyNumberFormat="1" applyFont="1" applyFill="1" applyBorder="1" applyProtection="1"/>
    <xf numFmtId="43" fontId="2" fillId="0" borderId="28" xfId="1" applyNumberFormat="1" applyFont="1" applyFill="1" applyBorder="1" applyProtection="1"/>
    <xf numFmtId="165" fontId="4" fillId="0" borderId="0" xfId="0" applyNumberFormat="1" applyFont="1" applyFill="1" applyBorder="1" applyAlignment="1" applyProtection="1">
      <alignment horizontal="right"/>
    </xf>
    <xf numFmtId="165" fontId="3" fillId="0" borderId="0" xfId="8" applyNumberFormat="1" applyFont="1" applyFill="1" applyBorder="1" applyAlignment="1" applyProtection="1"/>
    <xf numFmtId="44" fontId="2" fillId="0" borderId="0" xfId="8" applyFont="1" applyFill="1" applyBorder="1" applyProtection="1"/>
    <xf numFmtId="10" fontId="3" fillId="0" borderId="0" xfId="2" applyNumberFormat="1" applyFont="1" applyFill="1" applyBorder="1" applyProtection="1"/>
    <xf numFmtId="10" fontId="3" fillId="0" borderId="0" xfId="8" applyNumberFormat="1" applyFont="1" applyFill="1" applyBorder="1" applyProtection="1"/>
    <xf numFmtId="10" fontId="2" fillId="0" borderId="22" xfId="2" applyNumberFormat="1" applyFont="1" applyFill="1" applyBorder="1" applyProtection="1"/>
    <xf numFmtId="166" fontId="2" fillId="0" borderId="0" xfId="2" applyNumberFormat="1" applyFont="1" applyFill="1" applyBorder="1" applyProtection="1"/>
    <xf numFmtId="165" fontId="2" fillId="0" borderId="21" xfId="8" applyNumberFormat="1" applyFont="1" applyFill="1" applyBorder="1" applyProtection="1"/>
    <xf numFmtId="43" fontId="2" fillId="0" borderId="0" xfId="1" applyFont="1" applyFill="1" applyBorder="1" applyAlignment="1" applyProtection="1">
      <alignment horizontal="center"/>
    </xf>
    <xf numFmtId="43" fontId="3" fillId="0" borderId="0" xfId="1" applyNumberFormat="1" applyFont="1" applyFill="1" applyBorder="1" applyProtection="1"/>
    <xf numFmtId="43" fontId="3" fillId="0" borderId="1" xfId="1" applyNumberFormat="1" applyFont="1" applyFill="1" applyBorder="1" applyProtection="1"/>
    <xf numFmtId="43" fontId="4" fillId="0" borderId="21" xfId="1" applyNumberFormat="1" applyFont="1" applyFill="1" applyBorder="1" applyAlignment="1" applyProtection="1">
      <alignment horizontal="right"/>
    </xf>
    <xf numFmtId="43" fontId="4" fillId="0" borderId="0" xfId="1" applyFont="1" applyFill="1" applyBorder="1" applyAlignment="1" applyProtection="1">
      <alignment horizontal="center"/>
    </xf>
    <xf numFmtId="165" fontId="2" fillId="0" borderId="0" xfId="8" applyNumberFormat="1" applyFont="1" applyFill="1" applyBorder="1" applyProtection="1"/>
    <xf numFmtId="10" fontId="2" fillId="0" borderId="0" xfId="2" applyNumberFormat="1" applyFont="1" applyFill="1" applyBorder="1" applyProtection="1"/>
    <xf numFmtId="164" fontId="3" fillId="0" borderId="0" xfId="2" applyNumberFormat="1" applyFont="1" applyFill="1" applyBorder="1" applyAlignment="1" applyProtection="1">
      <alignment horizontal="right"/>
    </xf>
    <xf numFmtId="165" fontId="3" fillId="5" borderId="0" xfId="8" applyNumberFormat="1" applyFont="1" applyFill="1" applyBorder="1" applyProtection="1">
      <protection locked="0"/>
    </xf>
    <xf numFmtId="43" fontId="3" fillId="5" borderId="0" xfId="8" applyNumberFormat="1" applyFont="1" applyFill="1" applyBorder="1" applyProtection="1">
      <protection locked="0"/>
    </xf>
    <xf numFmtId="41" fontId="3" fillId="5" borderId="0" xfId="8" applyNumberFormat="1" applyFont="1" applyFill="1" applyBorder="1" applyProtection="1">
      <protection locked="0"/>
    </xf>
    <xf numFmtId="49" fontId="3" fillId="5" borderId="5" xfId="1" applyNumberFormat="1" applyFont="1" applyFill="1" applyBorder="1" applyAlignment="1" applyProtection="1">
      <alignment horizontal="left" vertical="top" wrapText="1"/>
      <protection locked="0"/>
    </xf>
    <xf numFmtId="49" fontId="3" fillId="5" borderId="0" xfId="1" applyNumberFormat="1" applyFont="1" applyFill="1" applyBorder="1" applyAlignment="1" applyProtection="1">
      <alignment horizontal="left" vertical="top" wrapText="1"/>
      <protection locked="0"/>
    </xf>
    <xf numFmtId="49" fontId="3" fillId="5" borderId="8" xfId="1" applyNumberFormat="1" applyFont="1" applyFill="1" applyBorder="1" applyAlignment="1" applyProtection="1">
      <alignment horizontal="left" vertical="top" wrapText="1"/>
      <protection locked="0"/>
    </xf>
    <xf numFmtId="49" fontId="3" fillId="5" borderId="9" xfId="1" applyNumberFormat="1" applyFont="1" applyFill="1" applyBorder="1" applyAlignment="1" applyProtection="1">
      <alignment horizontal="left" vertical="top" wrapText="1"/>
      <protection locked="0"/>
    </xf>
  </cellXfs>
  <cellStyles count="9">
    <cellStyle name="Komma" xfId="1" builtinId="3"/>
    <cellStyle name="Komma 2" xfId="3" xr:uid="{00000000-0005-0000-0000-000001000000}"/>
    <cellStyle name="Komma 2 2" xfId="5" xr:uid="{00000000-0005-0000-0000-000002000000}"/>
    <cellStyle name="Komma 2 3" xfId="7" xr:uid="{00000000-0005-0000-0000-000003000000}"/>
    <cellStyle name="Komma 3" xfId="4" xr:uid="{00000000-0005-0000-0000-000004000000}"/>
    <cellStyle name="Komma 4" xfId="6" xr:uid="{00000000-0005-0000-0000-000005000000}"/>
    <cellStyle name="Procent" xfId="2" builtinId="5"/>
    <cellStyle name="Standaard" xfId="0" builtinId="0"/>
    <cellStyle name="Valuta" xfId="8" builtin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A8C6E8"/>
      <color rgb="FFFFAF7D"/>
      <color rgb="FFFD9961"/>
      <color rgb="FFFEB992"/>
      <color rgb="FFFF7F31"/>
      <color rgb="FFFF6201"/>
      <color rgb="FFFF7500"/>
      <color rgb="FFFFB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ng.nl/FA/Clienten/0100_%20Standaard/Jaarrekening/Jaarrekening%202014/Nacalculatie/Formulier_Nacalculatie_AWBZ_2014_v3-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AlgInfo"/>
      <sheetName val="Versiebeheer"/>
      <sheetName val="Toelichting"/>
      <sheetName val="Bijlagen"/>
      <sheetName val="Foutmeldingen"/>
      <sheetName val="Toelating en capaciteit"/>
      <sheetName val="Intramuraal"/>
      <sheetName val="GGZ kinderen&amp;jeugd"/>
      <sheetName val="Extramuraal"/>
      <sheetName val="Dagbesteding en vervoer"/>
      <sheetName val="VPT"/>
      <sheetName val="Nacalculeerbare productie"/>
      <sheetName val="Totaal opgegeven kosten"/>
      <sheetName val="Spec. zorggeb. kstn."/>
      <sheetName val="Vragen controleprotocol"/>
      <sheetName val="Vragenlijst overige vragen"/>
      <sheetName val="NHC GRZ"/>
      <sheetName val="Koppelrange"/>
    </sheetNames>
    <sheetDataSet>
      <sheetData sheetId="0" refreshError="1">
        <row r="12">
          <cell r="I1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68C3-CCA2-4E0F-A37B-C5B99EC1DCCE}">
  <dimension ref="A1:M154"/>
  <sheetViews>
    <sheetView tabSelected="1" view="pageBreakPreview" topLeftCell="A126" zoomScale="70" zoomScaleNormal="70" zoomScaleSheetLayoutView="70" workbookViewId="0">
      <selection activeCell="E129" sqref="E129"/>
    </sheetView>
  </sheetViews>
  <sheetFormatPr defaultColWidth="8.85546875" defaultRowHeight="15" x14ac:dyDescent="0.25"/>
  <cols>
    <col min="1" max="1" width="78.85546875" style="57" customWidth="1"/>
    <col min="2" max="2" width="20.85546875" style="56" customWidth="1"/>
    <col min="3" max="3" width="14.140625" style="56" customWidth="1"/>
    <col min="4" max="4" width="12.85546875" style="56" customWidth="1"/>
    <col min="5" max="5" width="15.5703125" style="56" customWidth="1"/>
    <col min="6" max="6" width="19.85546875" style="56" customWidth="1"/>
    <col min="7" max="7" width="19" style="56" customWidth="1"/>
    <col min="8" max="8" width="16.42578125" style="56" bestFit="1" customWidth="1"/>
    <col min="9" max="9" width="127.85546875" style="57" bestFit="1" customWidth="1"/>
    <col min="10" max="10" width="0.5703125" style="56" customWidth="1"/>
    <col min="11" max="16384" width="8.85546875" style="56"/>
  </cols>
  <sheetData>
    <row r="1" spans="1:10" ht="21" x14ac:dyDescent="0.35">
      <c r="A1" s="125" t="s">
        <v>91</v>
      </c>
      <c r="B1" s="78"/>
      <c r="C1" s="78"/>
      <c r="D1" s="78"/>
      <c r="E1" s="78"/>
      <c r="F1" s="78"/>
      <c r="G1" s="78"/>
      <c r="H1" s="78"/>
      <c r="I1" s="126" t="s">
        <v>34</v>
      </c>
      <c r="J1" s="127"/>
    </row>
    <row r="2" spans="1:10" ht="18.75" x14ac:dyDescent="0.3">
      <c r="A2" s="128" t="s">
        <v>139</v>
      </c>
      <c r="B2" s="7"/>
      <c r="C2" s="7"/>
      <c r="D2" s="7"/>
      <c r="E2" s="7"/>
      <c r="F2" s="7"/>
      <c r="G2" s="7"/>
      <c r="H2" s="7"/>
      <c r="I2" s="66" t="s">
        <v>37</v>
      </c>
      <c r="J2" s="67"/>
    </row>
    <row r="3" spans="1:10" x14ac:dyDescent="0.25">
      <c r="A3" s="33"/>
      <c r="B3" s="7"/>
      <c r="C3" s="7"/>
      <c r="D3" s="7"/>
      <c r="E3" s="7"/>
      <c r="F3" s="7"/>
      <c r="G3" s="7"/>
      <c r="H3" s="7"/>
      <c r="I3" s="66" t="s">
        <v>38</v>
      </c>
      <c r="J3" s="67"/>
    </row>
    <row r="4" spans="1:10" x14ac:dyDescent="0.25">
      <c r="A4" s="33"/>
      <c r="B4" s="7"/>
      <c r="C4" s="7"/>
      <c r="D4" s="7"/>
      <c r="E4" s="7"/>
      <c r="F4" s="7"/>
      <c r="G4" s="7"/>
      <c r="H4" s="7"/>
      <c r="I4" s="66" t="s">
        <v>35</v>
      </c>
      <c r="J4" s="67"/>
    </row>
    <row r="5" spans="1:10" ht="18.75" x14ac:dyDescent="0.3">
      <c r="A5" s="129" t="s">
        <v>14</v>
      </c>
      <c r="B5" s="7"/>
      <c r="C5" s="7"/>
      <c r="D5" s="7"/>
      <c r="E5" s="7"/>
      <c r="F5" s="7"/>
      <c r="G5" s="7"/>
      <c r="H5" s="7"/>
      <c r="I5" s="66" t="s">
        <v>36</v>
      </c>
      <c r="J5" s="67"/>
    </row>
    <row r="6" spans="1:10" x14ac:dyDescent="0.25">
      <c r="A6" s="31" t="s">
        <v>15</v>
      </c>
      <c r="B6" s="7"/>
      <c r="C6" s="7"/>
      <c r="D6" s="7"/>
      <c r="E6" s="7"/>
      <c r="F6" s="7"/>
      <c r="G6" s="7"/>
      <c r="H6" s="7"/>
      <c r="I6" s="66"/>
      <c r="J6" s="67"/>
    </row>
    <row r="7" spans="1:10" x14ac:dyDescent="0.25">
      <c r="A7" s="31" t="s">
        <v>16</v>
      </c>
      <c r="B7" s="7"/>
      <c r="C7" s="7"/>
      <c r="D7" s="7"/>
      <c r="E7" s="7"/>
      <c r="F7" s="7"/>
      <c r="G7" s="7"/>
      <c r="H7" s="7"/>
      <c r="I7" s="66"/>
      <c r="J7" s="67"/>
    </row>
    <row r="8" spans="1:10" x14ac:dyDescent="0.25">
      <c r="A8" s="31" t="s">
        <v>21</v>
      </c>
      <c r="B8" s="7"/>
      <c r="C8" s="7"/>
      <c r="D8" s="7"/>
      <c r="E8" s="7"/>
      <c r="F8" s="7"/>
      <c r="G8" s="7"/>
      <c r="H8" s="7"/>
      <c r="I8" s="66"/>
      <c r="J8" s="67"/>
    </row>
    <row r="9" spans="1:10" x14ac:dyDescent="0.25">
      <c r="A9" s="31" t="s">
        <v>17</v>
      </c>
      <c r="B9" s="7"/>
      <c r="C9" s="7"/>
      <c r="D9" s="7"/>
      <c r="E9" s="7"/>
      <c r="F9" s="7"/>
      <c r="G9" s="7"/>
      <c r="H9" s="7"/>
      <c r="I9" s="66"/>
      <c r="J9" s="67"/>
    </row>
    <row r="10" spans="1:10" x14ac:dyDescent="0.25">
      <c r="A10" s="31" t="s">
        <v>18</v>
      </c>
      <c r="B10" s="7"/>
      <c r="C10" s="7"/>
      <c r="D10" s="7"/>
      <c r="E10" s="7"/>
      <c r="F10" s="7"/>
      <c r="G10" s="7"/>
      <c r="H10" s="7"/>
      <c r="I10" s="66"/>
      <c r="J10" s="67"/>
    </row>
    <row r="11" spans="1:10" x14ac:dyDescent="0.25">
      <c r="A11" s="32" t="s">
        <v>19</v>
      </c>
      <c r="B11" s="7"/>
      <c r="C11" s="7"/>
      <c r="D11" s="7"/>
      <c r="E11" s="7"/>
      <c r="F11" s="7"/>
      <c r="G11" s="7"/>
      <c r="H11" s="7"/>
      <c r="I11" s="66"/>
      <c r="J11" s="67"/>
    </row>
    <row r="12" spans="1:10" x14ac:dyDescent="0.25">
      <c r="A12" s="33"/>
      <c r="B12" s="7"/>
      <c r="C12" s="7"/>
      <c r="D12" s="7"/>
      <c r="E12" s="7"/>
      <c r="F12" s="7"/>
      <c r="G12" s="7"/>
      <c r="H12" s="7"/>
      <c r="I12" s="66"/>
      <c r="J12" s="67"/>
    </row>
    <row r="13" spans="1:10" x14ac:dyDescent="0.25">
      <c r="A13" s="33"/>
      <c r="B13" s="7"/>
      <c r="C13" s="7"/>
      <c r="D13" s="7"/>
      <c r="E13" s="7"/>
      <c r="F13" s="7"/>
      <c r="G13" s="7"/>
      <c r="H13" s="7"/>
      <c r="I13" s="66"/>
      <c r="J13" s="67"/>
    </row>
    <row r="14" spans="1:10" ht="18.75" x14ac:dyDescent="0.3">
      <c r="A14" s="123" t="s">
        <v>20</v>
      </c>
      <c r="B14" s="124"/>
      <c r="C14" s="7"/>
      <c r="D14" s="7"/>
      <c r="E14" s="7"/>
      <c r="F14" s="7"/>
      <c r="G14" s="7"/>
      <c r="H14" s="7"/>
      <c r="I14" s="66"/>
      <c r="J14" s="67"/>
    </row>
    <row r="15" spans="1:10" x14ac:dyDescent="0.25">
      <c r="A15" s="34" t="s">
        <v>27</v>
      </c>
      <c r="B15" s="53" t="s">
        <v>22</v>
      </c>
      <c r="C15" s="7"/>
      <c r="D15" s="7"/>
      <c r="E15" s="7"/>
      <c r="F15" s="7"/>
      <c r="G15" s="7"/>
      <c r="H15" s="7"/>
      <c r="I15" s="66"/>
      <c r="J15" s="67"/>
    </row>
    <row r="16" spans="1:10" x14ac:dyDescent="0.25">
      <c r="A16" s="34" t="s">
        <v>28</v>
      </c>
      <c r="B16" s="53" t="s">
        <v>22</v>
      </c>
      <c r="C16" s="7"/>
      <c r="D16" s="7"/>
      <c r="E16" s="7"/>
      <c r="F16" s="7"/>
      <c r="G16" s="7"/>
      <c r="H16" s="7"/>
      <c r="I16" s="66"/>
      <c r="J16" s="67"/>
    </row>
    <row r="17" spans="1:10" x14ac:dyDescent="0.25">
      <c r="A17" s="34" t="s">
        <v>29</v>
      </c>
      <c r="B17" s="53" t="s">
        <v>22</v>
      </c>
      <c r="C17" s="7"/>
      <c r="D17" s="7"/>
      <c r="E17" s="7"/>
      <c r="F17" s="7"/>
      <c r="G17" s="7"/>
      <c r="H17" s="7"/>
      <c r="I17" s="66"/>
      <c r="J17" s="67"/>
    </row>
    <row r="18" spans="1:10" x14ac:dyDescent="0.25">
      <c r="A18" s="34" t="s">
        <v>30</v>
      </c>
      <c r="B18" s="53" t="s">
        <v>22</v>
      </c>
      <c r="C18" s="7"/>
      <c r="D18" s="7"/>
      <c r="E18" s="7"/>
      <c r="F18" s="7"/>
      <c r="G18" s="7"/>
      <c r="H18" s="7"/>
      <c r="I18" s="66"/>
      <c r="J18" s="67"/>
    </row>
    <row r="19" spans="1:10" x14ac:dyDescent="0.25">
      <c r="A19" s="34" t="s">
        <v>31</v>
      </c>
      <c r="B19" s="53" t="s">
        <v>22</v>
      </c>
      <c r="C19" s="7"/>
      <c r="D19" s="7"/>
      <c r="E19" s="7"/>
      <c r="F19" s="7"/>
      <c r="G19" s="7"/>
      <c r="H19" s="7"/>
      <c r="I19" s="66"/>
      <c r="J19" s="67"/>
    </row>
    <row r="20" spans="1:10" x14ac:dyDescent="0.25">
      <c r="A20" s="35" t="s">
        <v>32</v>
      </c>
      <c r="B20" s="54" t="s">
        <v>22</v>
      </c>
      <c r="C20" s="7"/>
      <c r="D20" s="7"/>
      <c r="E20" s="7"/>
      <c r="F20" s="7"/>
      <c r="G20" s="7"/>
      <c r="H20" s="7"/>
      <c r="I20" s="66"/>
      <c r="J20" s="67"/>
    </row>
    <row r="21" spans="1:10" x14ac:dyDescent="0.25">
      <c r="A21" s="33"/>
      <c r="B21" s="7"/>
      <c r="C21" s="7"/>
      <c r="D21" s="7"/>
      <c r="E21" s="7"/>
      <c r="F21" s="7"/>
      <c r="G21" s="7"/>
      <c r="H21" s="7"/>
      <c r="I21" s="66"/>
      <c r="J21" s="67"/>
    </row>
    <row r="22" spans="1:10" ht="15.75" thickBot="1" x14ac:dyDescent="0.3">
      <c r="A22" s="36"/>
      <c r="B22" s="8"/>
      <c r="C22" s="8"/>
      <c r="D22" s="8"/>
      <c r="E22" s="8"/>
      <c r="F22" s="8"/>
      <c r="G22" s="8"/>
      <c r="H22" s="8"/>
      <c r="I22" s="66"/>
      <c r="J22" s="67"/>
    </row>
    <row r="23" spans="1:10" x14ac:dyDescent="0.25">
      <c r="A23" s="37"/>
      <c r="B23" s="9"/>
      <c r="C23" s="9"/>
      <c r="D23" s="9"/>
      <c r="E23" s="9"/>
      <c r="F23" s="9"/>
      <c r="G23" s="9"/>
      <c r="H23" s="9"/>
      <c r="I23" s="66"/>
      <c r="J23" s="67"/>
    </row>
    <row r="24" spans="1:10" ht="19.5" thickBot="1" x14ac:dyDescent="0.35">
      <c r="A24" s="38" t="s">
        <v>77</v>
      </c>
      <c r="B24" s="10"/>
      <c r="C24" s="10"/>
      <c r="D24" s="10"/>
      <c r="E24" s="10"/>
      <c r="F24" s="11"/>
      <c r="G24" s="10"/>
      <c r="H24" s="10"/>
      <c r="I24" s="66"/>
      <c r="J24" s="67"/>
    </row>
    <row r="25" spans="1:10" ht="18.75" x14ac:dyDescent="0.3">
      <c r="A25" s="39"/>
      <c r="B25" s="12"/>
      <c r="C25" s="12"/>
      <c r="D25" s="12"/>
      <c r="F25" s="19"/>
      <c r="G25" s="12"/>
      <c r="H25" s="12"/>
      <c r="I25" s="66"/>
      <c r="J25" s="67"/>
    </row>
    <row r="26" spans="1:10" ht="15.75" x14ac:dyDescent="0.25">
      <c r="A26" s="40" t="s">
        <v>73</v>
      </c>
      <c r="B26" s="12"/>
      <c r="C26" s="12"/>
      <c r="D26" s="12"/>
      <c r="F26" s="19"/>
      <c r="G26" s="12"/>
      <c r="H26" s="12"/>
      <c r="I26" s="66"/>
      <c r="J26" s="67"/>
    </row>
    <row r="27" spans="1:10" x14ac:dyDescent="0.25">
      <c r="A27" s="33"/>
      <c r="B27" s="7"/>
      <c r="C27" s="13"/>
      <c r="D27" s="13"/>
      <c r="F27" s="20" t="s">
        <v>102</v>
      </c>
      <c r="G27" s="26">
        <v>2020</v>
      </c>
      <c r="H27" s="13" t="s">
        <v>45</v>
      </c>
      <c r="I27" s="66"/>
      <c r="J27" s="67"/>
    </row>
    <row r="28" spans="1:10" x14ac:dyDescent="0.25">
      <c r="A28" s="33" t="s">
        <v>0</v>
      </c>
      <c r="B28" s="7"/>
      <c r="C28" s="14"/>
      <c r="D28" s="14"/>
      <c r="F28" s="155"/>
      <c r="G28" s="155"/>
      <c r="H28" s="49"/>
      <c r="I28" s="66" t="s">
        <v>115</v>
      </c>
      <c r="J28" s="67"/>
    </row>
    <row r="29" spans="1:10" s="120" customFormat="1" ht="45" x14ac:dyDescent="0.25">
      <c r="A29" s="41" t="s">
        <v>41</v>
      </c>
      <c r="B29" s="27"/>
      <c r="C29" s="28"/>
      <c r="D29" s="28"/>
      <c r="F29" s="130">
        <f>F28*(33.9%+4%)</f>
        <v>0</v>
      </c>
      <c r="G29" s="130">
        <f>G28*(35.8%+4%)</f>
        <v>0</v>
      </c>
      <c r="H29" s="50"/>
      <c r="I29" s="121" t="s">
        <v>138</v>
      </c>
      <c r="J29" s="122"/>
    </row>
    <row r="30" spans="1:10" x14ac:dyDescent="0.25">
      <c r="A30" s="42" t="s">
        <v>42</v>
      </c>
      <c r="B30" s="7"/>
      <c r="C30" s="15"/>
      <c r="D30" s="15"/>
      <c r="F30" s="131">
        <f>SUM(F28:F29)</f>
        <v>0</v>
      </c>
      <c r="G30" s="131">
        <f>SUM(G28:G29)</f>
        <v>0</v>
      </c>
      <c r="H30" s="49"/>
      <c r="I30" s="66"/>
      <c r="J30" s="67"/>
    </row>
    <row r="31" spans="1:10" x14ac:dyDescent="0.25">
      <c r="A31" s="42"/>
      <c r="B31" s="7"/>
      <c r="C31" s="15"/>
      <c r="D31" s="15"/>
      <c r="F31" s="24"/>
      <c r="G31" s="24"/>
      <c r="H31" s="49"/>
      <c r="I31" s="66"/>
      <c r="J31" s="67"/>
    </row>
    <row r="32" spans="1:10" x14ac:dyDescent="0.25">
      <c r="A32" s="33" t="s">
        <v>78</v>
      </c>
      <c r="B32" s="7"/>
      <c r="C32" s="16"/>
      <c r="D32" s="16"/>
      <c r="F32" s="155"/>
      <c r="G32" s="155"/>
      <c r="H32" s="49"/>
      <c r="I32" s="66" t="s">
        <v>97</v>
      </c>
      <c r="J32" s="67"/>
    </row>
    <row r="33" spans="1:10" x14ac:dyDescent="0.25">
      <c r="A33" s="33" t="s">
        <v>79</v>
      </c>
      <c r="B33" s="7"/>
      <c r="C33" s="16"/>
      <c r="D33" s="16"/>
      <c r="F33" s="155"/>
      <c r="G33" s="155"/>
      <c r="H33" s="49"/>
      <c r="I33" s="66" t="s">
        <v>100</v>
      </c>
      <c r="J33" s="67"/>
    </row>
    <row r="34" spans="1:10" x14ac:dyDescent="0.25">
      <c r="A34" s="42" t="s">
        <v>47</v>
      </c>
      <c r="B34" s="7"/>
      <c r="C34" s="15"/>
      <c r="D34" s="15"/>
      <c r="F34" s="131">
        <f>F32+F33</f>
        <v>0</v>
      </c>
      <c r="G34" s="131">
        <f>G32+G33</f>
        <v>0</v>
      </c>
      <c r="H34" s="49"/>
      <c r="I34" s="66"/>
      <c r="J34" s="67"/>
    </row>
    <row r="35" spans="1:10" x14ac:dyDescent="0.25">
      <c r="A35" s="42"/>
      <c r="B35" s="7"/>
      <c r="C35" s="15"/>
      <c r="D35" s="15"/>
      <c r="F35" s="24"/>
      <c r="G35" s="24"/>
      <c r="H35" s="49"/>
      <c r="I35" s="66"/>
      <c r="J35" s="67"/>
    </row>
    <row r="36" spans="1:10" x14ac:dyDescent="0.25">
      <c r="A36" s="33" t="s">
        <v>94</v>
      </c>
      <c r="B36" s="29"/>
      <c r="C36" s="30"/>
      <c r="D36" s="30"/>
      <c r="E36" s="119"/>
      <c r="F36" s="119"/>
      <c r="G36" s="155"/>
      <c r="H36" s="51" t="s">
        <v>44</v>
      </c>
      <c r="I36" s="66" t="s">
        <v>125</v>
      </c>
      <c r="J36" s="67"/>
    </row>
    <row r="37" spans="1:10" x14ac:dyDescent="0.25">
      <c r="A37" s="33"/>
      <c r="B37" s="7"/>
      <c r="C37" s="16"/>
      <c r="D37" s="16"/>
      <c r="F37" s="22"/>
      <c r="G37" s="22"/>
      <c r="H37" s="49"/>
      <c r="I37" s="66"/>
      <c r="J37" s="67"/>
    </row>
    <row r="38" spans="1:10" x14ac:dyDescent="0.25">
      <c r="A38" s="43" t="s">
        <v>72</v>
      </c>
      <c r="B38" s="7"/>
      <c r="C38" s="16"/>
      <c r="D38" s="16"/>
      <c r="F38" s="132">
        <f>F30+F34</f>
        <v>0</v>
      </c>
      <c r="G38" s="132">
        <f>G30+G34</f>
        <v>0</v>
      </c>
      <c r="H38" s="133">
        <f>G38-F38</f>
        <v>0</v>
      </c>
      <c r="I38" s="66" t="s">
        <v>98</v>
      </c>
      <c r="J38" s="67"/>
    </row>
    <row r="39" spans="1:10" x14ac:dyDescent="0.25">
      <c r="A39" s="33"/>
      <c r="B39" s="7"/>
      <c r="C39" s="16"/>
      <c r="D39" s="16"/>
      <c r="F39" s="16"/>
      <c r="G39" s="16"/>
      <c r="H39" s="7"/>
      <c r="I39" s="66"/>
      <c r="J39" s="67"/>
    </row>
    <row r="40" spans="1:10" x14ac:dyDescent="0.25">
      <c r="A40" s="33"/>
      <c r="B40" s="7"/>
      <c r="C40" s="17"/>
      <c r="D40" s="17"/>
      <c r="F40" s="7"/>
      <c r="G40" s="7"/>
      <c r="H40" s="52"/>
      <c r="I40" s="66"/>
      <c r="J40" s="67"/>
    </row>
    <row r="41" spans="1:10" x14ac:dyDescent="0.25">
      <c r="A41" s="44" t="s">
        <v>74</v>
      </c>
      <c r="B41" s="7"/>
      <c r="C41" s="7"/>
      <c r="D41" s="7"/>
      <c r="F41" s="7"/>
      <c r="G41" s="7"/>
      <c r="H41" s="7"/>
      <c r="I41" s="66"/>
      <c r="J41" s="67"/>
    </row>
    <row r="42" spans="1:10" x14ac:dyDescent="0.25">
      <c r="A42" s="33"/>
      <c r="B42" s="7"/>
      <c r="C42" s="7"/>
      <c r="D42" s="7"/>
      <c r="F42" s="20" t="s">
        <v>102</v>
      </c>
      <c r="G42" s="26">
        <v>2020</v>
      </c>
      <c r="H42" s="13" t="s">
        <v>46</v>
      </c>
      <c r="I42" s="66"/>
      <c r="J42" s="67"/>
    </row>
    <row r="43" spans="1:10" x14ac:dyDescent="0.25">
      <c r="A43" s="33" t="s">
        <v>126</v>
      </c>
      <c r="B43" s="7"/>
      <c r="C43" s="7"/>
      <c r="D43" s="7"/>
      <c r="F43" s="156"/>
      <c r="G43" s="23" t="s">
        <v>44</v>
      </c>
      <c r="H43" s="7"/>
      <c r="I43" s="66" t="s">
        <v>104</v>
      </c>
      <c r="J43" s="67"/>
    </row>
    <row r="44" spans="1:10" x14ac:dyDescent="0.25">
      <c r="A44" s="33" t="s">
        <v>43</v>
      </c>
      <c r="B44" s="7"/>
      <c r="C44" s="7"/>
      <c r="D44" s="7"/>
      <c r="F44" s="157"/>
      <c r="G44" s="157"/>
      <c r="H44" s="7"/>
      <c r="I44" s="66" t="s">
        <v>39</v>
      </c>
      <c r="J44" s="67"/>
    </row>
    <row r="45" spans="1:10" x14ac:dyDescent="0.25">
      <c r="A45" s="33"/>
      <c r="B45" s="7"/>
      <c r="C45" s="7"/>
      <c r="D45" s="7"/>
      <c r="F45" s="21"/>
      <c r="G45" s="21"/>
      <c r="H45" s="7"/>
      <c r="I45" s="66"/>
      <c r="J45" s="67"/>
    </row>
    <row r="46" spans="1:10" x14ac:dyDescent="0.25">
      <c r="A46" s="42" t="s">
        <v>64</v>
      </c>
      <c r="B46" s="18"/>
      <c r="C46" s="18"/>
      <c r="D46" s="18"/>
      <c r="F46" s="134">
        <f>F43</f>
        <v>0</v>
      </c>
      <c r="G46" s="134">
        <f>IFERROR(F43/F44*G44,0)</f>
        <v>0</v>
      </c>
      <c r="H46" s="134">
        <f>G46-F46</f>
        <v>0</v>
      </c>
      <c r="I46" s="66" t="s">
        <v>63</v>
      </c>
      <c r="J46" s="67"/>
    </row>
    <row r="47" spans="1:10" x14ac:dyDescent="0.25">
      <c r="A47" s="43"/>
      <c r="B47" s="7"/>
      <c r="C47" s="7"/>
      <c r="D47" s="7"/>
      <c r="F47" s="7"/>
      <c r="G47" s="7"/>
      <c r="H47" s="7"/>
      <c r="I47" s="66"/>
      <c r="J47" s="67"/>
    </row>
    <row r="48" spans="1:10" x14ac:dyDescent="0.25">
      <c r="A48" s="33" t="s">
        <v>49</v>
      </c>
      <c r="B48" s="7"/>
      <c r="C48" s="7"/>
      <c r="D48" s="7"/>
      <c r="F48" s="21">
        <f>F32/50000*1500</f>
        <v>0</v>
      </c>
      <c r="G48" s="21">
        <f>G32/52500*1500</f>
        <v>0</v>
      </c>
      <c r="H48" s="7"/>
      <c r="I48" s="66" t="s">
        <v>93</v>
      </c>
      <c r="J48" s="67"/>
    </row>
    <row r="49" spans="1:10" x14ac:dyDescent="0.25">
      <c r="A49" s="33" t="s">
        <v>50</v>
      </c>
      <c r="B49" s="7"/>
      <c r="C49" s="7"/>
      <c r="D49" s="7"/>
      <c r="F49" s="21">
        <f>F33/50000*1500</f>
        <v>0</v>
      </c>
      <c r="G49" s="21">
        <f>G33/52500*1500</f>
        <v>0</v>
      </c>
      <c r="H49" s="7"/>
      <c r="I49" s="66" t="s">
        <v>82</v>
      </c>
      <c r="J49" s="67"/>
    </row>
    <row r="50" spans="1:10" x14ac:dyDescent="0.25">
      <c r="A50" s="42" t="s">
        <v>48</v>
      </c>
      <c r="B50" s="7"/>
      <c r="C50" s="7"/>
      <c r="D50" s="7"/>
      <c r="F50" s="135">
        <f>F48+F49</f>
        <v>0</v>
      </c>
      <c r="G50" s="135">
        <f>G48+G49</f>
        <v>0</v>
      </c>
      <c r="H50" s="7"/>
      <c r="I50" s="66"/>
      <c r="J50" s="67"/>
    </row>
    <row r="51" spans="1:10" x14ac:dyDescent="0.25">
      <c r="A51" s="42"/>
      <c r="B51" s="7"/>
      <c r="C51" s="7"/>
      <c r="D51" s="7"/>
      <c r="F51" s="25"/>
      <c r="G51" s="25"/>
      <c r="H51" s="7"/>
      <c r="I51" s="66"/>
      <c r="J51" s="67"/>
    </row>
    <row r="52" spans="1:10" x14ac:dyDescent="0.25">
      <c r="A52" s="42" t="s">
        <v>51</v>
      </c>
      <c r="B52" s="7"/>
      <c r="C52" s="7"/>
      <c r="D52" s="7"/>
      <c r="F52" s="134">
        <f>F50/1500</f>
        <v>0</v>
      </c>
      <c r="G52" s="134">
        <f>G50/1500</f>
        <v>0</v>
      </c>
      <c r="H52" s="134">
        <f>G52-F52</f>
        <v>0</v>
      </c>
      <c r="I52" s="66" t="s">
        <v>52</v>
      </c>
      <c r="J52" s="67"/>
    </row>
    <row r="53" spans="1:10" x14ac:dyDescent="0.25">
      <c r="A53" s="45"/>
      <c r="B53" s="7"/>
      <c r="C53" s="7"/>
      <c r="D53" s="7"/>
      <c r="F53" s="21"/>
      <c r="G53" s="136"/>
      <c r="H53" s="136"/>
      <c r="I53" s="66"/>
      <c r="J53" s="67"/>
    </row>
    <row r="54" spans="1:10" x14ac:dyDescent="0.25">
      <c r="A54" s="43" t="s">
        <v>75</v>
      </c>
      <c r="B54" s="7"/>
      <c r="C54" s="7"/>
      <c r="D54" s="7"/>
      <c r="F54" s="137">
        <f>F46+F52</f>
        <v>0</v>
      </c>
      <c r="G54" s="137">
        <f>G46+G52</f>
        <v>0</v>
      </c>
      <c r="H54" s="138">
        <f>G54-F54</f>
        <v>0</v>
      </c>
      <c r="I54" s="66"/>
      <c r="J54" s="67"/>
    </row>
    <row r="55" spans="1:10" ht="15.75" thickBot="1" x14ac:dyDescent="0.3">
      <c r="A55" s="36"/>
      <c r="B55" s="8"/>
      <c r="C55" s="8"/>
      <c r="D55" s="8"/>
      <c r="E55" s="8"/>
      <c r="F55" s="8"/>
      <c r="G55" s="8"/>
      <c r="H55" s="8"/>
      <c r="I55" s="66"/>
      <c r="J55" s="67"/>
    </row>
    <row r="56" spans="1:10" x14ac:dyDescent="0.25">
      <c r="A56" s="37"/>
      <c r="B56" s="9"/>
      <c r="C56" s="9"/>
      <c r="D56" s="9"/>
      <c r="E56" s="9"/>
      <c r="F56" s="9"/>
      <c r="G56" s="9"/>
      <c r="H56" s="9"/>
      <c r="I56" s="66"/>
      <c r="J56" s="67"/>
    </row>
    <row r="57" spans="1:10" ht="19.5" thickBot="1" x14ac:dyDescent="0.35">
      <c r="A57" s="38" t="s">
        <v>76</v>
      </c>
      <c r="B57" s="10"/>
      <c r="C57" s="10"/>
      <c r="D57" s="10"/>
      <c r="E57" s="10"/>
      <c r="F57" s="11"/>
      <c r="G57" s="10"/>
      <c r="H57" s="10"/>
      <c r="I57" s="66"/>
      <c r="J57" s="67"/>
    </row>
    <row r="58" spans="1:10" ht="18.75" x14ac:dyDescent="0.3">
      <c r="A58" s="39"/>
      <c r="B58" s="12"/>
      <c r="C58" s="12"/>
      <c r="D58" s="12"/>
      <c r="F58" s="19"/>
      <c r="G58" s="12"/>
      <c r="H58" s="12"/>
      <c r="I58" s="66"/>
      <c r="J58" s="67"/>
    </row>
    <row r="59" spans="1:10" x14ac:dyDescent="0.25">
      <c r="A59" s="33"/>
      <c r="B59" s="14"/>
      <c r="C59" s="14"/>
      <c r="D59" s="14"/>
      <c r="F59" s="20" t="s">
        <v>102</v>
      </c>
      <c r="G59" s="26">
        <v>2020</v>
      </c>
      <c r="H59" s="13" t="s">
        <v>45</v>
      </c>
      <c r="I59" s="66"/>
      <c r="J59" s="67"/>
    </row>
    <row r="60" spans="1:10" x14ac:dyDescent="0.25">
      <c r="A60" s="33" t="s">
        <v>122</v>
      </c>
      <c r="B60" s="14"/>
      <c r="C60" s="14"/>
      <c r="D60" s="14"/>
      <c r="F60" s="155"/>
      <c r="G60" s="155"/>
      <c r="H60" s="22">
        <f>G60-F60</f>
        <v>0</v>
      </c>
      <c r="I60" s="66" t="s">
        <v>85</v>
      </c>
      <c r="J60" s="67"/>
    </row>
    <row r="61" spans="1:10" s="112" customFormat="1" x14ac:dyDescent="0.25">
      <c r="A61" s="33" t="s">
        <v>83</v>
      </c>
      <c r="F61" s="155"/>
      <c r="G61" s="155"/>
      <c r="H61" s="139" t="s">
        <v>44</v>
      </c>
      <c r="I61" s="66" t="s">
        <v>85</v>
      </c>
      <c r="J61" s="67"/>
    </row>
    <row r="62" spans="1:10" s="111" customFormat="1" ht="28.7" customHeight="1" x14ac:dyDescent="0.25">
      <c r="A62" s="88" t="s">
        <v>101</v>
      </c>
      <c r="B62" s="116"/>
      <c r="C62" s="116"/>
      <c r="D62" s="116"/>
      <c r="E62" s="117"/>
      <c r="F62" s="118"/>
      <c r="G62" s="155"/>
      <c r="H62" s="140">
        <f>G62-F62</f>
        <v>0</v>
      </c>
      <c r="I62" s="109" t="s">
        <v>116</v>
      </c>
      <c r="J62" s="110"/>
    </row>
    <row r="63" spans="1:10" x14ac:dyDescent="0.25">
      <c r="A63" s="33" t="s">
        <v>11</v>
      </c>
      <c r="B63" s="14"/>
      <c r="C63" s="14"/>
      <c r="D63" s="14"/>
      <c r="F63" s="155"/>
      <c r="G63" s="155"/>
      <c r="H63" s="22">
        <f>G63-F63</f>
        <v>0</v>
      </c>
      <c r="I63" s="66" t="s">
        <v>55</v>
      </c>
      <c r="J63" s="67"/>
    </row>
    <row r="64" spans="1:10" x14ac:dyDescent="0.25">
      <c r="A64" s="33" t="s">
        <v>127</v>
      </c>
      <c r="B64" s="14"/>
      <c r="C64" s="14"/>
      <c r="D64" s="14"/>
      <c r="F64" s="115"/>
      <c r="G64" s="155"/>
      <c r="H64" s="139" t="s">
        <v>44</v>
      </c>
      <c r="I64" s="66" t="s">
        <v>56</v>
      </c>
      <c r="J64" s="67"/>
    </row>
    <row r="65" spans="1:10" s="111" customFormat="1" x14ac:dyDescent="0.25">
      <c r="A65" s="33" t="s">
        <v>6</v>
      </c>
      <c r="B65" s="14"/>
      <c r="C65" s="14"/>
      <c r="D65" s="14"/>
      <c r="E65" s="56"/>
      <c r="F65" s="155"/>
      <c r="G65" s="155"/>
      <c r="H65" s="139" t="s">
        <v>44</v>
      </c>
      <c r="I65" s="66" t="s">
        <v>56</v>
      </c>
      <c r="J65" s="110"/>
    </row>
    <row r="66" spans="1:10" x14ac:dyDescent="0.25">
      <c r="A66" s="80" t="s">
        <v>2</v>
      </c>
      <c r="B66" s="14"/>
      <c r="C66" s="14"/>
      <c r="D66" s="14"/>
      <c r="F66" s="155"/>
      <c r="G66" s="155"/>
      <c r="H66" s="139" t="s">
        <v>44</v>
      </c>
      <c r="I66" s="66" t="s">
        <v>56</v>
      </c>
      <c r="J66" s="67"/>
    </row>
    <row r="67" spans="1:10" x14ac:dyDescent="0.25">
      <c r="A67" s="33" t="s">
        <v>120</v>
      </c>
      <c r="B67" s="14"/>
      <c r="C67" s="112"/>
      <c r="D67" s="112"/>
      <c r="E67" s="113"/>
      <c r="F67" s="114"/>
      <c r="G67" s="155"/>
      <c r="H67" s="22">
        <f>G67-F67</f>
        <v>0</v>
      </c>
      <c r="I67" s="66" t="s">
        <v>117</v>
      </c>
      <c r="J67" s="67"/>
    </row>
    <row r="68" spans="1:10" x14ac:dyDescent="0.25">
      <c r="A68" s="80" t="s">
        <v>119</v>
      </c>
      <c r="B68" s="14"/>
      <c r="C68" s="112"/>
      <c r="D68" s="112"/>
      <c r="E68" s="113"/>
      <c r="F68" s="114"/>
      <c r="G68" s="155"/>
      <c r="H68" s="22">
        <f>G68-F68</f>
        <v>0</v>
      </c>
      <c r="I68" s="66" t="s">
        <v>117</v>
      </c>
      <c r="J68" s="67"/>
    </row>
    <row r="69" spans="1:10" x14ac:dyDescent="0.25">
      <c r="A69" s="33" t="s">
        <v>118</v>
      </c>
      <c r="B69" s="14"/>
      <c r="C69" s="112"/>
      <c r="D69" s="112"/>
      <c r="E69" s="113"/>
      <c r="F69" s="114"/>
      <c r="G69" s="155"/>
      <c r="H69" s="139" t="s">
        <v>44</v>
      </c>
      <c r="I69" s="66" t="s">
        <v>117</v>
      </c>
      <c r="J69" s="67"/>
    </row>
    <row r="70" spans="1:10" x14ac:dyDescent="0.25">
      <c r="A70" s="80" t="s">
        <v>121</v>
      </c>
      <c r="B70" s="112"/>
      <c r="C70" s="112"/>
      <c r="D70" s="112"/>
      <c r="E70" s="113"/>
      <c r="F70" s="52"/>
      <c r="G70" s="155"/>
      <c r="H70" s="139" t="s">
        <v>44</v>
      </c>
      <c r="I70" s="66" t="s">
        <v>56</v>
      </c>
      <c r="J70" s="67"/>
    </row>
    <row r="71" spans="1:10" x14ac:dyDescent="0.25">
      <c r="A71" s="33"/>
      <c r="B71" s="14"/>
      <c r="C71" s="14"/>
      <c r="D71" s="14"/>
      <c r="F71" s="93"/>
      <c r="G71" s="93"/>
      <c r="H71" s="22"/>
      <c r="I71" s="66"/>
      <c r="J71" s="67"/>
    </row>
    <row r="72" spans="1:10" x14ac:dyDescent="0.25">
      <c r="A72" s="33" t="s">
        <v>4</v>
      </c>
      <c r="B72" s="14"/>
      <c r="C72" s="14"/>
      <c r="D72" s="14"/>
      <c r="F72" s="22">
        <f>SUM(F60:F71)</f>
        <v>0</v>
      </c>
      <c r="G72" s="22">
        <f>SUM(G60:G70)-G62</f>
        <v>0</v>
      </c>
      <c r="H72" s="22"/>
      <c r="I72" s="108" t="s">
        <v>53</v>
      </c>
      <c r="J72" s="67"/>
    </row>
    <row r="73" spans="1:10" x14ac:dyDescent="0.25">
      <c r="A73" s="33"/>
      <c r="B73" s="14"/>
      <c r="C73" s="14"/>
      <c r="D73" s="14"/>
      <c r="F73" s="22"/>
      <c r="G73" s="22"/>
      <c r="H73" s="22"/>
      <c r="I73" s="108"/>
      <c r="J73" s="67"/>
    </row>
    <row r="74" spans="1:10" x14ac:dyDescent="0.25">
      <c r="A74" s="42" t="s">
        <v>57</v>
      </c>
      <c r="B74" s="14"/>
      <c r="C74" s="14"/>
      <c r="D74" s="14"/>
      <c r="F74" s="131">
        <f>F60+F63</f>
        <v>0</v>
      </c>
      <c r="G74" s="131">
        <f>G60+G62+G63+G67+G68</f>
        <v>0</v>
      </c>
      <c r="H74" s="131">
        <f>SUM(H60:H70)</f>
        <v>0</v>
      </c>
      <c r="I74" s="108"/>
      <c r="J74" s="67"/>
    </row>
    <row r="75" spans="1:10" x14ac:dyDescent="0.25">
      <c r="A75" s="33"/>
      <c r="B75" s="14"/>
      <c r="C75" s="14"/>
      <c r="D75" s="14"/>
      <c r="F75" s="94"/>
      <c r="G75" s="94"/>
      <c r="H75" s="94"/>
      <c r="I75" s="66"/>
      <c r="J75" s="67"/>
    </row>
    <row r="76" spans="1:10" x14ac:dyDescent="0.25">
      <c r="A76" s="33" t="s">
        <v>95</v>
      </c>
      <c r="B76" s="14"/>
      <c r="C76" s="14"/>
      <c r="D76" s="14"/>
      <c r="G76" s="155"/>
      <c r="H76" s="139" t="s">
        <v>44</v>
      </c>
      <c r="I76" s="66" t="s">
        <v>56</v>
      </c>
      <c r="J76" s="67"/>
    </row>
    <row r="77" spans="1:10" x14ac:dyDescent="0.25">
      <c r="A77" s="33" t="s">
        <v>96</v>
      </c>
      <c r="B77" s="14"/>
      <c r="C77" s="14"/>
      <c r="D77" s="14"/>
      <c r="F77" s="155"/>
      <c r="G77" s="155"/>
      <c r="H77" s="22">
        <f>G77-F77</f>
        <v>0</v>
      </c>
      <c r="I77" s="66" t="s">
        <v>56</v>
      </c>
      <c r="J77" s="67"/>
    </row>
    <row r="78" spans="1:10" x14ac:dyDescent="0.25">
      <c r="A78" s="33" t="s">
        <v>3</v>
      </c>
      <c r="B78" s="14"/>
      <c r="C78" s="14"/>
      <c r="D78" s="14"/>
      <c r="F78" s="155"/>
      <c r="G78" s="155"/>
      <c r="H78" s="22">
        <f>G78-F78</f>
        <v>0</v>
      </c>
      <c r="I78" s="66" t="s">
        <v>56</v>
      </c>
      <c r="J78" s="67"/>
    </row>
    <row r="79" spans="1:10" x14ac:dyDescent="0.25">
      <c r="A79" s="33" t="s">
        <v>12</v>
      </c>
      <c r="B79" s="14"/>
      <c r="C79" s="14"/>
      <c r="D79" s="14"/>
      <c r="F79" s="155"/>
      <c r="G79" s="155"/>
      <c r="H79" s="22">
        <f>G79-F79</f>
        <v>0</v>
      </c>
      <c r="I79" s="66" t="s">
        <v>56</v>
      </c>
      <c r="J79" s="67"/>
    </row>
    <row r="80" spans="1:10" x14ac:dyDescent="0.25">
      <c r="A80" s="33" t="s">
        <v>13</v>
      </c>
      <c r="B80" s="14"/>
      <c r="C80" s="14"/>
      <c r="D80" s="14"/>
      <c r="F80" s="155"/>
      <c r="G80" s="155"/>
      <c r="H80" s="139" t="s">
        <v>44</v>
      </c>
      <c r="I80" s="66" t="s">
        <v>56</v>
      </c>
      <c r="J80" s="67"/>
    </row>
    <row r="81" spans="1:10" x14ac:dyDescent="0.25">
      <c r="A81" s="33"/>
      <c r="B81" s="14"/>
      <c r="C81" s="14"/>
      <c r="D81" s="14"/>
      <c r="F81" s="93"/>
      <c r="G81" s="93"/>
      <c r="H81" s="22"/>
      <c r="I81" s="66"/>
      <c r="J81" s="67"/>
    </row>
    <row r="82" spans="1:10" x14ac:dyDescent="0.25">
      <c r="A82" s="33" t="s">
        <v>5</v>
      </c>
      <c r="B82" s="14"/>
      <c r="C82" s="14"/>
      <c r="D82" s="14"/>
      <c r="F82" s="22">
        <f>SUM(F76:F81)</f>
        <v>0</v>
      </c>
      <c r="G82" s="22">
        <f>SUM(G76:G81)</f>
        <v>0</v>
      </c>
      <c r="H82" s="22"/>
      <c r="I82" s="66" t="s">
        <v>54</v>
      </c>
      <c r="J82" s="67"/>
    </row>
    <row r="83" spans="1:10" x14ac:dyDescent="0.25">
      <c r="A83" s="42"/>
      <c r="B83" s="7"/>
      <c r="C83" s="7"/>
      <c r="D83" s="7"/>
      <c r="F83" s="22"/>
      <c r="G83" s="22"/>
      <c r="H83" s="22"/>
      <c r="I83" s="66"/>
      <c r="J83" s="67"/>
    </row>
    <row r="84" spans="1:10" x14ac:dyDescent="0.25">
      <c r="A84" s="42" t="s">
        <v>81</v>
      </c>
      <c r="B84" s="7"/>
      <c r="C84" s="7"/>
      <c r="D84" s="7"/>
      <c r="F84" s="131">
        <f>SUM(F77:F79)</f>
        <v>0</v>
      </c>
      <c r="G84" s="131">
        <f>SUM(G77:G79)</f>
        <v>0</v>
      </c>
      <c r="H84" s="131">
        <f>SUM(H76:H80)</f>
        <v>0</v>
      </c>
      <c r="I84" s="66" t="s">
        <v>99</v>
      </c>
      <c r="J84" s="67"/>
    </row>
    <row r="85" spans="1:10" x14ac:dyDescent="0.25">
      <c r="A85" s="42"/>
      <c r="B85" s="7"/>
      <c r="C85" s="7"/>
      <c r="D85" s="7"/>
      <c r="F85" s="22"/>
      <c r="G85" s="22"/>
      <c r="H85" s="22"/>
      <c r="I85" s="66"/>
      <c r="J85" s="67"/>
    </row>
    <row r="86" spans="1:10" x14ac:dyDescent="0.25">
      <c r="A86" s="43" t="s">
        <v>58</v>
      </c>
      <c r="B86" s="18"/>
      <c r="C86" s="18"/>
      <c r="D86" s="18"/>
      <c r="F86" s="146">
        <f>F74+F84</f>
        <v>0</v>
      </c>
      <c r="G86" s="146">
        <f>G74+G84</f>
        <v>0</v>
      </c>
      <c r="H86" s="133">
        <f>H74+H84</f>
        <v>0</v>
      </c>
      <c r="I86" s="66"/>
      <c r="J86" s="67"/>
    </row>
    <row r="87" spans="1:10" x14ac:dyDescent="0.25">
      <c r="A87" s="43"/>
      <c r="B87" s="18"/>
      <c r="C87" s="18"/>
      <c r="D87" s="18"/>
      <c r="F87" s="95"/>
      <c r="G87" s="14"/>
      <c r="H87" s="141"/>
      <c r="I87" s="66"/>
      <c r="J87" s="67"/>
    </row>
    <row r="88" spans="1:10" x14ac:dyDescent="0.25">
      <c r="A88" s="33" t="s">
        <v>59</v>
      </c>
      <c r="B88" s="18"/>
      <c r="C88" s="18"/>
      <c r="D88" s="18"/>
      <c r="F88" s="95"/>
      <c r="G88" s="95"/>
      <c r="H88" s="142">
        <f>IFERROR(H86/F86,0)</f>
        <v>0</v>
      </c>
      <c r="I88" s="66"/>
      <c r="J88" s="67"/>
    </row>
    <row r="89" spans="1:10" x14ac:dyDescent="0.25">
      <c r="A89" s="33" t="s">
        <v>71</v>
      </c>
      <c r="B89" s="18"/>
      <c r="C89" s="18"/>
      <c r="D89" s="18"/>
      <c r="F89" s="95"/>
      <c r="G89" s="95"/>
      <c r="H89" s="143">
        <f>IF(H88=0,0,-0.373%+-0.15%)</f>
        <v>0</v>
      </c>
      <c r="I89" s="66" t="s">
        <v>89</v>
      </c>
      <c r="J89" s="67"/>
    </row>
    <row r="90" spans="1:10" x14ac:dyDescent="0.25">
      <c r="A90" s="43"/>
      <c r="H90" s="141"/>
      <c r="I90" s="66"/>
      <c r="J90" s="67"/>
    </row>
    <row r="91" spans="1:10" x14ac:dyDescent="0.25">
      <c r="A91" s="43" t="s">
        <v>86</v>
      </c>
      <c r="B91" s="18"/>
      <c r="C91" s="18"/>
      <c r="D91" s="18"/>
      <c r="F91" s="95"/>
      <c r="G91" s="95"/>
      <c r="H91" s="144">
        <f>SUM(H88:H89)</f>
        <v>0</v>
      </c>
      <c r="I91" s="66" t="s">
        <v>60</v>
      </c>
      <c r="J91" s="67"/>
    </row>
    <row r="92" spans="1:10" x14ac:dyDescent="0.25">
      <c r="A92" s="43"/>
      <c r="B92" s="18"/>
      <c r="C92" s="18"/>
      <c r="D92" s="18"/>
      <c r="F92" s="95"/>
      <c r="G92" s="95"/>
      <c r="H92" s="145"/>
      <c r="I92" s="66"/>
      <c r="J92" s="67"/>
    </row>
    <row r="93" spans="1:10" x14ac:dyDescent="0.25">
      <c r="A93" s="33" t="s">
        <v>84</v>
      </c>
      <c r="B93" s="96"/>
      <c r="C93" s="96"/>
      <c r="D93" s="96"/>
      <c r="F93" s="97"/>
      <c r="G93" s="97"/>
      <c r="H93" s="143">
        <f>IF(H88=0,0,(-4.08%*63%)+(-2.52%*64%))</f>
        <v>0</v>
      </c>
      <c r="I93" s="66" t="s">
        <v>89</v>
      </c>
      <c r="J93" s="67"/>
    </row>
    <row r="94" spans="1:10" x14ac:dyDescent="0.25">
      <c r="A94" s="43"/>
      <c r="B94" s="96"/>
      <c r="C94" s="96"/>
      <c r="D94" s="96"/>
      <c r="F94" s="97"/>
      <c r="G94" s="97"/>
      <c r="H94" s="98"/>
      <c r="I94" s="66"/>
      <c r="J94" s="67"/>
    </row>
    <row r="95" spans="1:10" x14ac:dyDescent="0.25">
      <c r="A95" s="43" t="s">
        <v>87</v>
      </c>
      <c r="B95" s="18"/>
      <c r="C95" s="18"/>
      <c r="D95" s="18"/>
      <c r="F95" s="95"/>
      <c r="G95" s="95"/>
      <c r="H95" s="144">
        <f>SUM(H91:H94)</f>
        <v>0</v>
      </c>
      <c r="I95" s="66"/>
      <c r="J95" s="67"/>
    </row>
    <row r="96" spans="1:10" x14ac:dyDescent="0.25">
      <c r="A96" s="43"/>
      <c r="B96" s="18"/>
      <c r="C96" s="18"/>
      <c r="D96" s="18"/>
      <c r="F96" s="95"/>
      <c r="G96" s="14"/>
      <c r="H96" s="141"/>
      <c r="I96" s="66"/>
      <c r="J96" s="67"/>
    </row>
    <row r="97" spans="1:10" x14ac:dyDescent="0.25">
      <c r="A97" s="33" t="s">
        <v>40</v>
      </c>
      <c r="B97" s="14"/>
      <c r="C97" s="18"/>
      <c r="D97" s="18"/>
      <c r="F97" s="99"/>
      <c r="G97" s="100"/>
      <c r="H97" s="7"/>
      <c r="I97" s="66"/>
      <c r="J97" s="67"/>
    </row>
    <row r="98" spans="1:10" ht="15.75" thickBot="1" x14ac:dyDescent="0.3">
      <c r="A98" s="101"/>
      <c r="B98" s="8"/>
      <c r="C98" s="8"/>
      <c r="D98" s="8"/>
      <c r="E98" s="102"/>
      <c r="F98" s="102"/>
      <c r="G98" s="102"/>
      <c r="H98" s="103"/>
      <c r="I98" s="66"/>
      <c r="J98" s="67"/>
    </row>
    <row r="99" spans="1:10" x14ac:dyDescent="0.25">
      <c r="A99" s="37"/>
      <c r="B99" s="9"/>
      <c r="C99" s="9"/>
      <c r="D99" s="9"/>
      <c r="E99" s="9"/>
      <c r="F99" s="9"/>
      <c r="G99" s="9"/>
      <c r="H99" s="9"/>
      <c r="I99" s="66"/>
      <c r="J99" s="67"/>
    </row>
    <row r="100" spans="1:10" ht="19.5" thickBot="1" x14ac:dyDescent="0.35">
      <c r="A100" s="38" t="s">
        <v>69</v>
      </c>
      <c r="B100" s="10"/>
      <c r="C100" s="10"/>
      <c r="D100" s="10"/>
      <c r="E100" s="11"/>
      <c r="F100" s="11"/>
      <c r="G100" s="10"/>
      <c r="H100" s="10"/>
      <c r="I100" s="66"/>
      <c r="J100" s="67"/>
    </row>
    <row r="101" spans="1:10" x14ac:dyDescent="0.25">
      <c r="A101" s="42"/>
      <c r="B101" s="7"/>
      <c r="C101" s="7"/>
      <c r="D101" s="7"/>
      <c r="E101" s="7"/>
      <c r="F101" s="7"/>
      <c r="G101" s="7"/>
      <c r="H101" s="18"/>
      <c r="I101" s="66"/>
      <c r="J101" s="67"/>
    </row>
    <row r="102" spans="1:10" x14ac:dyDescent="0.25">
      <c r="A102" s="42"/>
      <c r="B102" s="14"/>
      <c r="C102" s="25"/>
      <c r="D102" s="25"/>
      <c r="E102" s="7"/>
      <c r="F102" s="7"/>
      <c r="G102" s="147" t="s">
        <v>66</v>
      </c>
      <c r="H102" s="147" t="s">
        <v>65</v>
      </c>
      <c r="I102" s="66"/>
      <c r="J102" s="67"/>
    </row>
    <row r="103" spans="1:10" x14ac:dyDescent="0.25">
      <c r="A103" s="33" t="s">
        <v>61</v>
      </c>
      <c r="B103" s="14"/>
      <c r="C103" s="25"/>
      <c r="D103" s="25"/>
      <c r="E103" s="7"/>
      <c r="F103" s="7"/>
      <c r="G103" s="148">
        <f>H54</f>
        <v>0</v>
      </c>
      <c r="H103" s="22">
        <f>H38</f>
        <v>0</v>
      </c>
      <c r="I103" s="66"/>
      <c r="J103" s="67"/>
    </row>
    <row r="104" spans="1:10" x14ac:dyDescent="0.25">
      <c r="A104" s="33" t="s">
        <v>62</v>
      </c>
      <c r="B104" s="14"/>
      <c r="C104" s="7"/>
      <c r="D104" s="7"/>
      <c r="E104" s="7"/>
      <c r="F104" s="7"/>
      <c r="G104" s="148">
        <f>-H95*F54</f>
        <v>0</v>
      </c>
      <c r="H104" s="22">
        <f>-H91*F38</f>
        <v>0</v>
      </c>
      <c r="I104" s="79"/>
      <c r="J104" s="67"/>
    </row>
    <row r="105" spans="1:10" x14ac:dyDescent="0.25">
      <c r="A105" s="33"/>
      <c r="B105" s="14"/>
      <c r="C105" s="7"/>
      <c r="D105" s="7"/>
      <c r="E105" s="7"/>
      <c r="F105" s="7"/>
      <c r="G105" s="149"/>
      <c r="H105" s="70"/>
      <c r="I105" s="66"/>
      <c r="J105" s="67"/>
    </row>
    <row r="106" spans="1:10" x14ac:dyDescent="0.25">
      <c r="A106" s="45" t="s">
        <v>113</v>
      </c>
      <c r="B106" s="14"/>
      <c r="C106" s="17"/>
      <c r="D106" s="17"/>
      <c r="E106" s="7"/>
      <c r="F106" s="7"/>
      <c r="G106" s="150">
        <f>SUM(G103:G105)</f>
        <v>0</v>
      </c>
      <c r="H106" s="131">
        <f>SUM(H103:H105)</f>
        <v>0</v>
      </c>
      <c r="I106" s="66"/>
      <c r="J106" s="67"/>
    </row>
    <row r="107" spans="1:10" x14ac:dyDescent="0.25">
      <c r="A107" s="104"/>
      <c r="B107" s="14"/>
      <c r="C107" s="17"/>
      <c r="D107" s="17"/>
      <c r="E107" s="7"/>
      <c r="F107" s="7"/>
      <c r="G107" s="105"/>
      <c r="H107" s="106"/>
      <c r="I107" s="66"/>
      <c r="J107" s="67"/>
    </row>
    <row r="108" spans="1:10" x14ac:dyDescent="0.25">
      <c r="A108" s="104" t="s">
        <v>124</v>
      </c>
      <c r="B108" s="14"/>
      <c r="C108" s="17"/>
      <c r="D108" s="17"/>
      <c r="E108" s="7"/>
      <c r="F108" s="7"/>
      <c r="G108" s="107"/>
      <c r="H108" s="21">
        <f>C124</f>
        <v>0</v>
      </c>
      <c r="I108" s="66" t="s">
        <v>67</v>
      </c>
      <c r="J108" s="67"/>
    </row>
    <row r="109" spans="1:10" ht="45" x14ac:dyDescent="0.25">
      <c r="A109" s="88" t="s">
        <v>112</v>
      </c>
      <c r="B109" s="89"/>
      <c r="C109" s="90"/>
      <c r="D109" s="90"/>
      <c r="E109" s="91"/>
      <c r="F109" s="91"/>
      <c r="G109" s="92"/>
      <c r="H109" s="155"/>
      <c r="I109" s="87" t="s">
        <v>90</v>
      </c>
      <c r="J109" s="67"/>
    </row>
    <row r="110" spans="1:10" x14ac:dyDescent="0.25">
      <c r="A110" s="80" t="s">
        <v>131</v>
      </c>
      <c r="B110" s="14"/>
      <c r="C110" s="17"/>
      <c r="D110" s="17"/>
      <c r="E110" s="7"/>
      <c r="F110" s="7"/>
      <c r="G110" s="81">
        <f>IFERROR(H110/(F38/F54),0)</f>
        <v>0</v>
      </c>
      <c r="H110" s="21">
        <f>E124</f>
        <v>0</v>
      </c>
      <c r="I110" s="66" t="s">
        <v>68</v>
      </c>
      <c r="J110" s="67"/>
    </row>
    <row r="111" spans="1:10" x14ac:dyDescent="0.25">
      <c r="A111" s="80" t="s">
        <v>88</v>
      </c>
      <c r="B111" s="14"/>
      <c r="C111" s="17"/>
      <c r="D111" s="17"/>
      <c r="E111" s="7"/>
      <c r="F111" s="7"/>
      <c r="G111" s="81"/>
      <c r="H111" s="21">
        <f>F124</f>
        <v>0</v>
      </c>
      <c r="I111" s="66" t="s">
        <v>67</v>
      </c>
      <c r="J111" s="67"/>
    </row>
    <row r="112" spans="1:10" x14ac:dyDescent="0.25">
      <c r="A112" s="80"/>
      <c r="B112" s="14"/>
      <c r="C112" s="17"/>
      <c r="D112" s="17"/>
      <c r="E112" s="7"/>
      <c r="F112" s="7"/>
      <c r="G112" s="82"/>
      <c r="H112" s="83"/>
      <c r="I112" s="66"/>
      <c r="J112" s="67"/>
    </row>
    <row r="113" spans="1:13" x14ac:dyDescent="0.25">
      <c r="A113" s="43" t="s">
        <v>114</v>
      </c>
      <c r="B113" s="14"/>
      <c r="C113" s="25"/>
      <c r="D113" s="25"/>
      <c r="E113" s="25"/>
      <c r="F113" s="25"/>
      <c r="G113" s="137">
        <f>+G106+G110</f>
        <v>0</v>
      </c>
      <c r="H113" s="133">
        <f>+SUM(H106:H112)</f>
        <v>0</v>
      </c>
      <c r="I113" s="66"/>
      <c r="J113" s="67"/>
    </row>
    <row r="114" spans="1:13" x14ac:dyDescent="0.25">
      <c r="A114" s="42"/>
      <c r="B114" s="25"/>
      <c r="C114" s="25"/>
      <c r="D114" s="25"/>
      <c r="E114" s="25"/>
      <c r="F114" s="25"/>
      <c r="G114" s="151"/>
      <c r="H114" s="21"/>
      <c r="I114" s="66"/>
      <c r="J114" s="67"/>
    </row>
    <row r="115" spans="1:13" x14ac:dyDescent="0.25">
      <c r="A115" s="42" t="s">
        <v>123</v>
      </c>
      <c r="B115" s="25"/>
      <c r="C115" s="25"/>
      <c r="D115" s="25"/>
      <c r="E115" s="25"/>
      <c r="F115" s="25"/>
      <c r="G115" s="84"/>
      <c r="H115" s="7"/>
      <c r="I115" s="66"/>
      <c r="J115" s="67"/>
    </row>
    <row r="116" spans="1:13" ht="120" x14ac:dyDescent="0.25">
      <c r="A116" s="42" t="s">
        <v>129</v>
      </c>
      <c r="B116" s="85" t="s">
        <v>133</v>
      </c>
      <c r="C116" s="85" t="s">
        <v>134</v>
      </c>
      <c r="D116" s="85" t="s">
        <v>135</v>
      </c>
      <c r="E116" s="85" t="s">
        <v>136</v>
      </c>
      <c r="F116" s="85" t="s">
        <v>128</v>
      </c>
      <c r="G116" s="85" t="s">
        <v>137</v>
      </c>
      <c r="H116" s="86" t="s">
        <v>1</v>
      </c>
      <c r="I116" s="66" t="s">
        <v>130</v>
      </c>
      <c r="J116" s="67"/>
    </row>
    <row r="117" spans="1:13" x14ac:dyDescent="0.25">
      <c r="A117" s="46" t="s">
        <v>105</v>
      </c>
      <c r="B117" s="155"/>
      <c r="C117" s="155"/>
      <c r="D117" s="155"/>
      <c r="E117" s="155"/>
      <c r="F117" s="155"/>
      <c r="G117" s="155"/>
      <c r="H117" s="152">
        <f>SUM(B117:D117)</f>
        <v>0</v>
      </c>
      <c r="I117" s="79"/>
      <c r="J117" s="67"/>
    </row>
    <row r="118" spans="1:13" x14ac:dyDescent="0.25">
      <c r="A118" s="46" t="s">
        <v>106</v>
      </c>
      <c r="B118" s="155"/>
      <c r="C118" s="155"/>
      <c r="D118" s="155"/>
      <c r="E118" s="155"/>
      <c r="F118" s="155"/>
      <c r="G118" s="155"/>
      <c r="H118" s="152">
        <f t="shared" ref="H118:H122" si="0">SUM(B118:D118)</f>
        <v>0</v>
      </c>
      <c r="I118" s="66"/>
      <c r="J118" s="67"/>
    </row>
    <row r="119" spans="1:13" x14ac:dyDescent="0.25">
      <c r="A119" s="46" t="s">
        <v>107</v>
      </c>
      <c r="B119" s="155"/>
      <c r="C119" s="155"/>
      <c r="D119" s="155"/>
      <c r="E119" s="155"/>
      <c r="F119" s="155"/>
      <c r="G119" s="155"/>
      <c r="H119" s="152">
        <f t="shared" si="0"/>
        <v>0</v>
      </c>
      <c r="I119" s="66"/>
      <c r="J119" s="67"/>
    </row>
    <row r="120" spans="1:13" x14ac:dyDescent="0.25">
      <c r="A120" s="46" t="s">
        <v>108</v>
      </c>
      <c r="B120" s="155"/>
      <c r="C120" s="155"/>
      <c r="D120" s="155"/>
      <c r="E120" s="155"/>
      <c r="F120" s="155"/>
      <c r="G120" s="155"/>
      <c r="H120" s="152">
        <f t="shared" si="0"/>
        <v>0</v>
      </c>
      <c r="I120" s="66"/>
      <c r="J120" s="67"/>
    </row>
    <row r="121" spans="1:13" x14ac:dyDescent="0.25">
      <c r="A121" s="46" t="s">
        <v>109</v>
      </c>
      <c r="B121" s="155"/>
      <c r="C121" s="155"/>
      <c r="D121" s="155"/>
      <c r="E121" s="155"/>
      <c r="F121" s="155"/>
      <c r="G121" s="155"/>
      <c r="H121" s="152">
        <f t="shared" si="0"/>
        <v>0</v>
      </c>
      <c r="I121" s="66"/>
      <c r="J121" s="67"/>
    </row>
    <row r="122" spans="1:13" x14ac:dyDescent="0.25">
      <c r="A122" s="46" t="s">
        <v>110</v>
      </c>
      <c r="B122" s="155"/>
      <c r="C122" s="155"/>
      <c r="D122" s="155"/>
      <c r="E122" s="155"/>
      <c r="F122" s="155"/>
      <c r="G122" s="155"/>
      <c r="H122" s="152">
        <f t="shared" si="0"/>
        <v>0</v>
      </c>
      <c r="I122" s="66"/>
      <c r="J122" s="67"/>
    </row>
    <row r="123" spans="1:13" x14ac:dyDescent="0.25">
      <c r="A123" s="33"/>
      <c r="B123" s="70"/>
      <c r="C123" s="70"/>
      <c r="D123" s="70"/>
      <c r="E123" s="70"/>
      <c r="F123" s="70"/>
      <c r="G123" s="71"/>
      <c r="H123" s="71"/>
      <c r="I123" s="66"/>
      <c r="J123" s="67"/>
    </row>
    <row r="124" spans="1:13" x14ac:dyDescent="0.25">
      <c r="A124" s="43" t="s">
        <v>111</v>
      </c>
      <c r="B124" s="152">
        <f t="shared" ref="B124:D124" si="1">SUM(B117:B123)</f>
        <v>0</v>
      </c>
      <c r="C124" s="152">
        <f t="shared" si="1"/>
        <v>0</v>
      </c>
      <c r="D124" s="152">
        <f t="shared" si="1"/>
        <v>0</v>
      </c>
      <c r="E124" s="152">
        <f t="shared" ref="E124:G124" si="2">SUM(E117:E123)</f>
        <v>0</v>
      </c>
      <c r="F124" s="152">
        <f t="shared" si="2"/>
        <v>0</v>
      </c>
      <c r="G124" s="152">
        <f t="shared" si="2"/>
        <v>0</v>
      </c>
      <c r="H124" s="152">
        <f>SUM(B124:D124)</f>
        <v>0</v>
      </c>
      <c r="I124" s="66"/>
      <c r="J124" s="67"/>
    </row>
    <row r="125" spans="1:13" x14ac:dyDescent="0.25">
      <c r="A125" s="33"/>
      <c r="B125" s="7"/>
      <c r="C125" s="7"/>
      <c r="D125" s="7"/>
      <c r="E125" s="21"/>
      <c r="F125" s="21"/>
      <c r="G125" s="21"/>
      <c r="H125" s="21"/>
      <c r="I125" s="66"/>
      <c r="J125" s="67"/>
      <c r="K125" s="72"/>
    </row>
    <row r="126" spans="1:13" x14ac:dyDescent="0.25">
      <c r="A126" s="33"/>
      <c r="B126" s="7"/>
      <c r="C126" s="7"/>
      <c r="D126" s="7"/>
      <c r="E126" s="21"/>
      <c r="F126" s="21"/>
      <c r="G126" s="21"/>
      <c r="H126" s="21"/>
      <c r="I126" s="66"/>
      <c r="J126" s="67"/>
      <c r="M126" s="73"/>
    </row>
    <row r="127" spans="1:13" x14ac:dyDescent="0.25">
      <c r="A127" s="42" t="s">
        <v>9</v>
      </c>
      <c r="B127" s="7"/>
      <c r="C127" s="7"/>
      <c r="D127" s="7"/>
      <c r="E127" s="21"/>
      <c r="F127" s="21"/>
      <c r="G127" s="21"/>
      <c r="H127" s="21"/>
      <c r="I127" s="66"/>
      <c r="J127" s="67"/>
      <c r="M127" s="73"/>
    </row>
    <row r="128" spans="1:13" x14ac:dyDescent="0.25">
      <c r="A128" s="33" t="s">
        <v>7</v>
      </c>
      <c r="B128" s="7"/>
      <c r="C128" s="21"/>
      <c r="D128" s="21"/>
      <c r="E128" s="21"/>
      <c r="F128" s="21"/>
      <c r="G128" s="21"/>
      <c r="H128" s="153" t="e">
        <f>(H124/H113)-1</f>
        <v>#DIV/0!</v>
      </c>
      <c r="I128" s="66"/>
      <c r="J128" s="67"/>
    </row>
    <row r="129" spans="1:11" x14ac:dyDescent="0.25">
      <c r="A129" s="33"/>
      <c r="B129" s="7"/>
      <c r="C129" s="21"/>
      <c r="D129" s="21"/>
      <c r="E129" s="21"/>
      <c r="F129" s="21"/>
      <c r="G129" s="21"/>
      <c r="H129" s="74"/>
      <c r="I129" s="66"/>
      <c r="J129" s="67"/>
    </row>
    <row r="130" spans="1:11" x14ac:dyDescent="0.25">
      <c r="A130" s="33" t="s">
        <v>8</v>
      </c>
      <c r="B130" s="7"/>
      <c r="C130" s="21"/>
      <c r="D130" s="21"/>
      <c r="E130" s="21"/>
      <c r="F130" s="21"/>
      <c r="G130" s="75"/>
      <c r="H130" s="154" t="e">
        <f>IF(OR(H128&gt;10%,AND(H113&lt;0,H128&lt;-10%,H124&gt;0)),"Ja","Nee")</f>
        <v>#DIV/0!</v>
      </c>
      <c r="I130" s="66" t="s">
        <v>132</v>
      </c>
      <c r="J130" s="67"/>
    </row>
    <row r="131" spans="1:11" ht="15.75" thickBot="1" x14ac:dyDescent="0.3">
      <c r="A131" s="36"/>
      <c r="B131" s="8"/>
      <c r="C131" s="8"/>
      <c r="D131" s="8"/>
      <c r="E131" s="8"/>
      <c r="F131" s="8"/>
      <c r="G131" s="8"/>
      <c r="H131" s="76"/>
      <c r="I131" s="66"/>
      <c r="J131" s="67"/>
    </row>
    <row r="132" spans="1:11" x14ac:dyDescent="0.25">
      <c r="A132" s="77" t="s">
        <v>10</v>
      </c>
      <c r="B132" s="78"/>
      <c r="C132" s="78"/>
      <c r="D132" s="78"/>
      <c r="E132" s="78"/>
      <c r="F132" s="78"/>
      <c r="G132" s="78"/>
      <c r="H132" s="78"/>
      <c r="I132" s="66"/>
      <c r="J132" s="67"/>
    </row>
    <row r="133" spans="1:11" x14ac:dyDescent="0.25">
      <c r="A133" s="158"/>
      <c r="B133" s="159"/>
      <c r="C133" s="159"/>
      <c r="D133" s="159"/>
      <c r="E133" s="159"/>
      <c r="F133" s="159"/>
      <c r="G133" s="159"/>
      <c r="H133" s="159"/>
      <c r="I133" s="66"/>
      <c r="J133" s="67"/>
    </row>
    <row r="134" spans="1:11" x14ac:dyDescent="0.25">
      <c r="A134" s="158"/>
      <c r="B134" s="159"/>
      <c r="C134" s="159"/>
      <c r="D134" s="159"/>
      <c r="E134" s="159"/>
      <c r="F134" s="159"/>
      <c r="G134" s="159"/>
      <c r="H134" s="159"/>
      <c r="I134" s="66"/>
      <c r="J134" s="67"/>
    </row>
    <row r="135" spans="1:11" x14ac:dyDescent="0.25">
      <c r="A135" s="158"/>
      <c r="B135" s="159"/>
      <c r="C135" s="159"/>
      <c r="D135" s="159"/>
      <c r="E135" s="159"/>
      <c r="F135" s="159"/>
      <c r="G135" s="159"/>
      <c r="H135" s="159"/>
      <c r="I135" s="66"/>
      <c r="J135" s="67"/>
    </row>
    <row r="136" spans="1:11" x14ac:dyDescent="0.25">
      <c r="A136" s="158"/>
      <c r="B136" s="159"/>
      <c r="C136" s="159"/>
      <c r="D136" s="159"/>
      <c r="E136" s="159"/>
      <c r="F136" s="159"/>
      <c r="G136" s="159"/>
      <c r="H136" s="159"/>
      <c r="I136" s="66"/>
      <c r="J136" s="67"/>
    </row>
    <row r="137" spans="1:11" x14ac:dyDescent="0.25">
      <c r="A137" s="158"/>
      <c r="B137" s="159"/>
      <c r="C137" s="159"/>
      <c r="D137" s="159"/>
      <c r="E137" s="159"/>
      <c r="F137" s="159"/>
      <c r="G137" s="159"/>
      <c r="H137" s="159"/>
      <c r="I137" s="66"/>
      <c r="J137" s="67"/>
    </row>
    <row r="138" spans="1:11" x14ac:dyDescent="0.25">
      <c r="A138" s="158"/>
      <c r="B138" s="159"/>
      <c r="C138" s="159"/>
      <c r="D138" s="159"/>
      <c r="E138" s="159"/>
      <c r="F138" s="159"/>
      <c r="G138" s="159"/>
      <c r="H138" s="159"/>
      <c r="I138" s="66"/>
      <c r="J138" s="67"/>
    </row>
    <row r="139" spans="1:11" x14ac:dyDescent="0.25">
      <c r="A139" s="158"/>
      <c r="B139" s="159"/>
      <c r="C139" s="159"/>
      <c r="D139" s="159"/>
      <c r="E139" s="159"/>
      <c r="F139" s="159"/>
      <c r="G139" s="159"/>
      <c r="H139" s="159"/>
      <c r="I139" s="66"/>
      <c r="J139" s="67"/>
    </row>
    <row r="140" spans="1:11" ht="15.75" thickBot="1" x14ac:dyDescent="0.3">
      <c r="A140" s="160"/>
      <c r="B140" s="161"/>
      <c r="C140" s="161"/>
      <c r="D140" s="161"/>
      <c r="E140" s="161"/>
      <c r="F140" s="161"/>
      <c r="G140" s="161"/>
      <c r="H140" s="161"/>
      <c r="I140" s="68"/>
      <c r="J140" s="69"/>
    </row>
    <row r="141" spans="1:11" x14ac:dyDescent="0.25">
      <c r="A141" s="58"/>
      <c r="B141" s="59"/>
      <c r="C141" s="59"/>
      <c r="D141" s="59"/>
      <c r="E141" s="59"/>
      <c r="F141" s="59"/>
      <c r="G141" s="59"/>
      <c r="H141" s="59"/>
      <c r="I141" s="60"/>
      <c r="J141" s="61"/>
      <c r="K141" s="61"/>
    </row>
    <row r="142" spans="1:11" x14ac:dyDescent="0.25">
      <c r="A142" s="57" t="s">
        <v>92</v>
      </c>
    </row>
    <row r="143" spans="1:11" x14ac:dyDescent="0.25">
      <c r="A143" s="57" t="s">
        <v>70</v>
      </c>
    </row>
    <row r="145" spans="1:8" x14ac:dyDescent="0.25">
      <c r="A145" s="62" t="s">
        <v>80</v>
      </c>
      <c r="C145" s="63" t="s">
        <v>23</v>
      </c>
      <c r="D145" s="64"/>
      <c r="E145" s="64"/>
      <c r="F145" s="64"/>
      <c r="G145" s="64"/>
      <c r="H145" s="65"/>
    </row>
    <row r="146" spans="1:8" x14ac:dyDescent="0.25">
      <c r="A146" s="47" t="s">
        <v>24</v>
      </c>
      <c r="C146" s="1"/>
      <c r="D146" s="2"/>
      <c r="E146" s="2"/>
      <c r="F146" s="2"/>
      <c r="G146" s="2"/>
      <c r="H146" s="3"/>
    </row>
    <row r="147" spans="1:8" x14ac:dyDescent="0.25">
      <c r="A147" s="47" t="s">
        <v>25</v>
      </c>
      <c r="C147" s="1"/>
      <c r="D147" s="2"/>
      <c r="E147" s="2"/>
      <c r="F147" s="2"/>
      <c r="G147" s="2"/>
      <c r="H147" s="3"/>
    </row>
    <row r="148" spans="1:8" x14ac:dyDescent="0.25">
      <c r="A148" s="47"/>
      <c r="C148" s="1"/>
      <c r="D148" s="2"/>
      <c r="E148" s="2"/>
      <c r="F148" s="2"/>
      <c r="G148" s="2"/>
      <c r="H148" s="3"/>
    </row>
    <row r="149" spans="1:8" x14ac:dyDescent="0.25">
      <c r="A149" s="47"/>
      <c r="C149" s="1"/>
      <c r="D149" s="2"/>
      <c r="E149" s="2"/>
      <c r="F149" s="2"/>
      <c r="G149" s="2"/>
      <c r="H149" s="3"/>
    </row>
    <row r="150" spans="1:8" x14ac:dyDescent="0.25">
      <c r="A150" s="47"/>
      <c r="C150" s="1"/>
      <c r="D150" s="2"/>
      <c r="E150" s="2"/>
      <c r="F150" s="2"/>
      <c r="G150" s="2"/>
      <c r="H150" s="3"/>
    </row>
    <row r="151" spans="1:8" x14ac:dyDescent="0.25">
      <c r="A151" s="47" t="s">
        <v>33</v>
      </c>
      <c r="C151" s="1"/>
      <c r="D151" s="2"/>
      <c r="E151" s="2"/>
      <c r="F151" s="2"/>
      <c r="G151" s="2"/>
      <c r="H151" s="3"/>
    </row>
    <row r="152" spans="1:8" x14ac:dyDescent="0.25">
      <c r="A152" s="48" t="s">
        <v>26</v>
      </c>
      <c r="C152" s="4"/>
      <c r="D152" s="5"/>
      <c r="E152" s="5"/>
      <c r="F152" s="5"/>
      <c r="G152" s="5"/>
      <c r="H152" s="6"/>
    </row>
    <row r="154" spans="1:8" x14ac:dyDescent="0.25">
      <c r="A154" s="55" t="s">
        <v>103</v>
      </c>
    </row>
  </sheetData>
  <sheetProtection algorithmName="SHA-512" hashValue="K2kHtrhNY7dKPClz+wmpil6ey0tugqxc4YnLM454BlZffdvq1LJa+b3U4+J3FRNriLyZ/dy82oAi5e1BT4gcwA==" saltValue="QNzmdWhoc2TweazbdkTpGw==" spinCount="100000" sheet="1" objects="1" scenarios="1"/>
  <mergeCells count="1">
    <mergeCell ref="A133:H140"/>
  </mergeCells>
  <phoneticPr fontId="12" type="noConversion"/>
  <conditionalFormatting sqref="H130">
    <cfRule type="containsText" dxfId="0" priority="12" operator="containsText" text="Ja">
      <formula>NOT(ISERROR(SEARCH("Ja",H130)))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&amp;L&amp;"-,Vet"&amp;10&amp;F&amp;R&amp;"-,Vet"&amp;10Pagina &amp;P</oddFooter>
  </headerFooter>
  <rowBreaks count="1" manualBreakCount="1">
    <brk id="98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versie 1.0.1</vt:lpstr>
      <vt:lpstr>'Format versie 1.0.1'!Afdrukbereik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van der Plaat</dc:creator>
  <cp:lastModifiedBy>WietsmaE</cp:lastModifiedBy>
  <cp:lastPrinted>2021-03-05T13:41:49Z</cp:lastPrinted>
  <dcterms:created xsi:type="dcterms:W3CDTF">2018-08-24T14:42:46Z</dcterms:created>
  <dcterms:modified xsi:type="dcterms:W3CDTF">2021-03-11T10:52:43Z</dcterms:modified>
</cp:coreProperties>
</file>